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795" windowHeight="8955" activeTab="1"/>
  </bookViews>
  <sheets>
    <sheet name="Feuil2" sheetId="1" r:id="rId1"/>
    <sheet name="Feuil1" sheetId="2" r:id="rId2"/>
    <sheet name="calculs d'allures" sheetId="3" r:id="rId3"/>
  </sheets>
  <definedNames/>
  <calcPr fullCalcOnLoad="1"/>
</workbook>
</file>

<file path=xl/sharedStrings.xml><?xml version="1.0" encoding="utf-8"?>
<sst xmlns="http://schemas.openxmlformats.org/spreadsheetml/2006/main" count="462" uniqueCount="47">
  <si>
    <t>samedi</t>
  </si>
  <si>
    <t>dimanche</t>
  </si>
  <si>
    <t>lundi</t>
  </si>
  <si>
    <t>mardi</t>
  </si>
  <si>
    <t>mercredi</t>
  </si>
  <si>
    <t>jeudi</t>
  </si>
  <si>
    <t>vendredi</t>
  </si>
  <si>
    <t>vitesse</t>
  </si>
  <si>
    <t>VMAC</t>
  </si>
  <si>
    <t>6 x200</t>
  </si>
  <si>
    <t>VMAL</t>
  </si>
  <si>
    <t>4 x 1000</t>
  </si>
  <si>
    <t>distance</t>
  </si>
  <si>
    <t>km/h</t>
  </si>
  <si>
    <t>temps</t>
  </si>
  <si>
    <t>VMA</t>
  </si>
  <si>
    <t>VMA /distance</t>
  </si>
  <si>
    <t>potentiels</t>
  </si>
  <si>
    <t>VMA/distance</t>
  </si>
  <si>
    <t>Evaluation de la VMA sur un résultat de compétition</t>
  </si>
  <si>
    <t>Distance compétition</t>
  </si>
  <si>
    <t>kms</t>
  </si>
  <si>
    <t>temps réalisé</t>
  </si>
  <si>
    <t>(secondes)</t>
  </si>
  <si>
    <t>% VMA sur cette distance</t>
  </si>
  <si>
    <t>VMA estimée</t>
  </si>
  <si>
    <t>Vitesse</t>
  </si>
  <si>
    <t>Potentiels</t>
  </si>
  <si>
    <t>Distance</t>
  </si>
  <si>
    <t>Chrono potentiel</t>
  </si>
  <si>
    <t>Marathon de la Rochelle 2011</t>
  </si>
  <si>
    <t>ALLURES ENTRAINEMENT</t>
  </si>
  <si>
    <t>100 m</t>
  </si>
  <si>
    <t>vma</t>
  </si>
  <si>
    <t>M/S</t>
  </si>
  <si>
    <t>200 m</t>
  </si>
  <si>
    <t>300 m</t>
  </si>
  <si>
    <t>VMA courte</t>
  </si>
  <si>
    <t>400 m</t>
  </si>
  <si>
    <t>500 m</t>
  </si>
  <si>
    <t>800 m</t>
  </si>
  <si>
    <t>VMA "moyenne"</t>
  </si>
  <si>
    <t>1000 m</t>
  </si>
  <si>
    <t>1500 m</t>
  </si>
  <si>
    <t>vitesse spécifique</t>
  </si>
  <si>
    <t>m/s</t>
  </si>
  <si>
    <t>allure spécifique (v/km)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</si>
</sst>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00"/>
    <numFmt numFmtId="166" formatCode="[$-F400]h:mm:ss\ AM/PM"/>
    <numFmt numFmtId="167" formatCode="0.0000"/>
  </numFmts>
  <fonts count="48">
    <font>
      <sz val="10"/>
      <name val="Arial"/>
      <family val="0"/>
    </font>
    <font>
      <sz val="8"/>
      <name val="Arial"/>
      <family val="0"/>
    </font>
    <font>
      <sz val="8"/>
      <name val="Comic Sans MS"/>
      <family val="4"/>
    </font>
    <font>
      <sz val="16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0"/>
      <color indexed="9"/>
      <name val="Comic Sans MS"/>
      <family val="4"/>
    </font>
    <font>
      <sz val="20"/>
      <name val="Comic Sans MS"/>
      <family val="4"/>
    </font>
    <font>
      <sz val="10"/>
      <color indexed="44"/>
      <name val="Comic Sans MS"/>
      <family val="4"/>
    </font>
    <font>
      <sz val="18"/>
      <name val="Comic Sans MS"/>
      <family val="4"/>
    </font>
    <font>
      <sz val="10"/>
      <color indexed="42"/>
      <name val="Comic Sans MS"/>
      <family val="4"/>
    </font>
    <font>
      <sz val="14"/>
      <name val="Comic Sans MS"/>
      <family val="4"/>
    </font>
    <font>
      <sz val="26"/>
      <name val="Comic Sans MS"/>
      <family val="4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gray0625">
        <bgColor indexed="4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4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/>
    </xf>
    <xf numFmtId="166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5" fillId="33" borderId="21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166" fontId="6" fillId="0" borderId="23" xfId="0" applyNumberFormat="1" applyFont="1" applyBorder="1" applyAlignment="1">
      <alignment/>
    </xf>
    <xf numFmtId="166" fontId="5" fillId="34" borderId="10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166" fontId="12" fillId="34" borderId="23" xfId="0" applyNumberFormat="1" applyFont="1" applyFill="1" applyBorder="1" applyAlignment="1">
      <alignment horizontal="center" vertical="center"/>
    </xf>
    <xf numFmtId="166" fontId="12" fillId="34" borderId="19" xfId="0" applyNumberFormat="1" applyFont="1" applyFill="1" applyBorder="1" applyAlignment="1">
      <alignment horizontal="center" vertical="center"/>
    </xf>
    <xf numFmtId="166" fontId="12" fillId="34" borderId="21" xfId="0" applyNumberFormat="1" applyFont="1" applyFill="1" applyBorder="1" applyAlignment="1">
      <alignment horizontal="center" vertical="center"/>
    </xf>
    <xf numFmtId="166" fontId="12" fillId="34" borderId="24" xfId="0" applyNumberFormat="1" applyFont="1" applyFill="1" applyBorder="1" applyAlignment="1">
      <alignment horizontal="center" vertical="center"/>
    </xf>
    <xf numFmtId="166" fontId="12" fillId="34" borderId="0" xfId="0" applyNumberFormat="1" applyFont="1" applyFill="1" applyBorder="1" applyAlignment="1">
      <alignment horizontal="center" vertical="center"/>
    </xf>
    <xf numFmtId="166" fontId="12" fillId="34" borderId="25" xfId="0" applyNumberFormat="1" applyFont="1" applyFill="1" applyBorder="1" applyAlignment="1">
      <alignment horizontal="center" vertical="center"/>
    </xf>
    <xf numFmtId="166" fontId="12" fillId="34" borderId="26" xfId="0" applyNumberFormat="1" applyFont="1" applyFill="1" applyBorder="1" applyAlignment="1">
      <alignment horizontal="center" vertical="center"/>
    </xf>
    <xf numFmtId="166" fontId="12" fillId="34" borderId="20" xfId="0" applyNumberFormat="1" applyFont="1" applyFill="1" applyBorder="1" applyAlignment="1">
      <alignment horizontal="center" vertical="center"/>
    </xf>
    <xf numFmtId="166" fontId="12" fillId="34" borderId="22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10" fontId="7" fillId="34" borderId="29" xfId="0" applyNumberFormat="1" applyFont="1" applyFill="1" applyBorder="1" applyAlignment="1">
      <alignment horizontal="center" vertical="center"/>
    </xf>
    <xf numFmtId="10" fontId="7" fillId="34" borderId="30" xfId="0" applyNumberFormat="1" applyFont="1" applyFill="1" applyBorder="1" applyAlignment="1">
      <alignment horizontal="center" vertical="center"/>
    </xf>
    <xf numFmtId="166" fontId="7" fillId="34" borderId="19" xfId="0" applyNumberFormat="1" applyFont="1" applyFill="1" applyBorder="1" applyAlignment="1">
      <alignment horizontal="center" vertical="center"/>
    </xf>
    <xf numFmtId="166" fontId="7" fillId="34" borderId="21" xfId="0" applyNumberFormat="1" applyFont="1" applyFill="1" applyBorder="1" applyAlignment="1">
      <alignment horizontal="center" vertical="center"/>
    </xf>
    <xf numFmtId="166" fontId="7" fillId="34" borderId="20" xfId="0" applyNumberFormat="1" applyFont="1" applyFill="1" applyBorder="1" applyAlignment="1">
      <alignment horizontal="center" vertical="center"/>
    </xf>
    <xf numFmtId="166" fontId="7" fillId="34" borderId="22" xfId="0" applyNumberFormat="1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8</xdr:col>
      <xdr:colOff>485775</xdr:colOff>
      <xdr:row>8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6219825" y="1524000"/>
          <a:ext cx="285750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11</xdr:row>
      <xdr:rowOff>9525</xdr:rowOff>
    </xdr:from>
    <xdr:to>
      <xdr:col>8</xdr:col>
      <xdr:colOff>485775</xdr:colOff>
      <xdr:row>12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6219825" y="2219325"/>
          <a:ext cx="285750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114300</xdr:rowOff>
    </xdr:from>
    <xdr:to>
      <xdr:col>6</xdr:col>
      <xdr:colOff>66675</xdr:colOff>
      <xdr:row>15</xdr:row>
      <xdr:rowOff>19050</xdr:rowOff>
    </xdr:to>
    <xdr:sp>
      <xdr:nvSpPr>
        <xdr:cNvPr id="3" name="AutoShape 8"/>
        <xdr:cNvSpPr>
          <a:spLocks/>
        </xdr:cNvSpPr>
      </xdr:nvSpPr>
      <xdr:spPr>
        <a:xfrm rot="6125685">
          <a:off x="4276725" y="2714625"/>
          <a:ext cx="285750" cy="285750"/>
        </a:xfrm>
        <a:prstGeom prst="rightArrow">
          <a:avLst>
            <a:gd name="adj1" fmla="val -6523"/>
            <a:gd name="adj2" fmla="val -454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C1:S475"/>
  <sheetViews>
    <sheetView zoomScale="75" zoomScaleNormal="75" zoomScalePageLayoutView="0" workbookViewId="0" topLeftCell="A1">
      <selection activeCell="P8" sqref="P8"/>
    </sheetView>
  </sheetViews>
  <sheetFormatPr defaultColWidth="11.421875" defaultRowHeight="12.75"/>
  <cols>
    <col min="1" max="4" width="11.421875" style="2" customWidth="1"/>
    <col min="5" max="5" width="14.140625" style="2" bestFit="1" customWidth="1"/>
    <col min="6" max="6" width="11.421875" style="7" customWidth="1"/>
    <col min="7" max="10" width="11.421875" style="2" customWidth="1"/>
    <col min="11" max="11" width="17.00390625" style="2" customWidth="1"/>
    <col min="12" max="12" width="22.421875" style="2" bestFit="1" customWidth="1"/>
    <col min="13" max="15" width="11.421875" style="2" customWidth="1"/>
    <col min="16" max="16" width="29.421875" style="13" customWidth="1"/>
    <col min="17" max="17" width="11.421875" style="2" customWidth="1"/>
    <col min="18" max="18" width="11.7109375" style="2" bestFit="1" customWidth="1"/>
    <col min="19" max="16384" width="11.421875" style="2" customWidth="1"/>
  </cols>
  <sheetData>
    <row r="1" spans="18:19" ht="18" customHeight="1">
      <c r="R1" s="2" t="s">
        <v>8</v>
      </c>
      <c r="S1" s="2" t="s">
        <v>10</v>
      </c>
    </row>
    <row r="2" spans="18:19" ht="18" customHeight="1">
      <c r="R2" s="2" t="s">
        <v>9</v>
      </c>
      <c r="S2" s="2" t="s">
        <v>11</v>
      </c>
    </row>
    <row r="3" ht="18" customHeight="1">
      <c r="R3" s="2">
        <v>300</v>
      </c>
    </row>
    <row r="4" spans="3:18" ht="18" customHeight="1">
      <c r="C4" s="3"/>
      <c r="D4" s="3"/>
      <c r="E4" s="3"/>
      <c r="F4" s="8"/>
      <c r="G4" s="3"/>
      <c r="H4" s="3"/>
      <c r="I4" s="3"/>
      <c r="J4" s="3"/>
      <c r="K4" s="3"/>
      <c r="L4" s="3"/>
      <c r="M4" s="3"/>
      <c r="N4" s="3"/>
      <c r="P4" s="14">
        <v>86000</v>
      </c>
      <c r="R4" s="2">
        <v>400</v>
      </c>
    </row>
    <row r="5" spans="3:18" ht="18" customHeight="1">
      <c r="C5" s="4"/>
      <c r="D5" s="4" t="s">
        <v>0</v>
      </c>
      <c r="E5" s="5">
        <f ca="1">TODAY()</f>
        <v>40889</v>
      </c>
      <c r="F5" s="9"/>
      <c r="G5" s="4"/>
      <c r="H5" s="4"/>
      <c r="I5" s="4"/>
      <c r="J5" s="4"/>
      <c r="K5" s="4"/>
      <c r="L5" s="4"/>
      <c r="M5" s="4"/>
      <c r="N5" s="4"/>
      <c r="R5" s="2">
        <v>500</v>
      </c>
    </row>
    <row r="6" spans="3:18" ht="18" customHeight="1">
      <c r="C6" s="4"/>
      <c r="D6" s="4" t="s">
        <v>1</v>
      </c>
      <c r="E6" s="5">
        <f>E5+1</f>
        <v>40890</v>
      </c>
      <c r="F6" s="9"/>
      <c r="G6" s="4"/>
      <c r="H6" s="4"/>
      <c r="I6" s="4"/>
      <c r="J6" s="4"/>
      <c r="K6" s="4"/>
      <c r="L6" s="4"/>
      <c r="M6" s="4"/>
      <c r="N6" s="4"/>
      <c r="R6" s="2">
        <v>600</v>
      </c>
    </row>
    <row r="7" spans="3:18" ht="18" customHeight="1">
      <c r="C7" s="3"/>
      <c r="D7" s="3"/>
      <c r="E7" s="6"/>
      <c r="F7" s="8"/>
      <c r="G7" s="3"/>
      <c r="H7" s="3"/>
      <c r="I7" s="3"/>
      <c r="J7" s="3"/>
      <c r="K7" s="3"/>
      <c r="L7" s="3"/>
      <c r="M7" s="3"/>
      <c r="N7" s="3"/>
      <c r="P7" s="11">
        <f>P4/86400</f>
        <v>0.9953703703703703</v>
      </c>
      <c r="R7" s="2">
        <v>700</v>
      </c>
    </row>
    <row r="8" spans="3:18" ht="18" customHeight="1">
      <c r="C8" s="4"/>
      <c r="D8" s="4" t="s">
        <v>2</v>
      </c>
      <c r="E8" s="5">
        <f>E6+1</f>
        <v>40891</v>
      </c>
      <c r="F8" s="9"/>
      <c r="G8" s="4"/>
      <c r="H8" s="4"/>
      <c r="I8" s="4"/>
      <c r="J8" s="4"/>
      <c r="K8" s="4"/>
      <c r="L8" s="4"/>
      <c r="M8" s="4"/>
      <c r="N8" s="4"/>
      <c r="R8" s="2">
        <v>800</v>
      </c>
    </row>
    <row r="9" spans="3:18" ht="18" customHeight="1">
      <c r="C9" s="4"/>
      <c r="D9" s="4" t="s">
        <v>3</v>
      </c>
      <c r="E9" s="5">
        <f aca="true" t="shared" si="0" ref="E9:E14">E8+1</f>
        <v>40892</v>
      </c>
      <c r="F9" s="9" t="str">
        <f>INDEX($R$1:$R$55,M9)</f>
        <v>6 x200</v>
      </c>
      <c r="G9" s="4"/>
      <c r="H9" s="4"/>
      <c r="I9" s="4"/>
      <c r="J9" s="4"/>
      <c r="K9" s="10">
        <f ca="1">TODAY()</f>
        <v>40889</v>
      </c>
      <c r="L9" s="5">
        <f>E5-K9</f>
        <v>0</v>
      </c>
      <c r="M9" s="4">
        <v>2</v>
      </c>
      <c r="N9" s="4"/>
      <c r="R9" s="2">
        <v>900</v>
      </c>
    </row>
    <row r="10" spans="3:18" ht="18" customHeight="1">
      <c r="C10" s="4"/>
      <c r="D10" s="4" t="s">
        <v>4</v>
      </c>
      <c r="E10" s="5">
        <f t="shared" si="0"/>
        <v>40893</v>
      </c>
      <c r="F10" s="9"/>
      <c r="G10" s="4"/>
      <c r="H10" s="4"/>
      <c r="I10" s="4"/>
      <c r="J10" s="4"/>
      <c r="K10" s="10">
        <v>19890</v>
      </c>
      <c r="L10" s="4"/>
      <c r="M10" s="4"/>
      <c r="N10" s="4"/>
      <c r="R10" s="2">
        <v>1000</v>
      </c>
    </row>
    <row r="11" spans="3:18" ht="18" customHeight="1">
      <c r="C11" s="4"/>
      <c r="D11" s="4" t="s">
        <v>5</v>
      </c>
      <c r="E11" s="5">
        <f t="shared" si="0"/>
        <v>40894</v>
      </c>
      <c r="F11" s="9" t="str">
        <f>INDEX($S$1:$S$55,M11)</f>
        <v>4 x 1000</v>
      </c>
      <c r="G11" s="4"/>
      <c r="H11" s="4"/>
      <c r="I11" s="4"/>
      <c r="J11" s="4"/>
      <c r="K11" s="5">
        <f>(K9-K10)/365</f>
        <v>57.53150684931507</v>
      </c>
      <c r="L11" s="4"/>
      <c r="M11" s="4">
        <v>2</v>
      </c>
      <c r="N11" s="4"/>
      <c r="R11" s="2">
        <v>1100</v>
      </c>
    </row>
    <row r="12" spans="3:18" ht="18" customHeight="1">
      <c r="C12" s="4"/>
      <c r="D12" s="4" t="s">
        <v>6</v>
      </c>
      <c r="E12" s="5">
        <f t="shared" si="0"/>
        <v>40895</v>
      </c>
      <c r="F12" s="9"/>
      <c r="G12" s="4"/>
      <c r="H12" s="4"/>
      <c r="I12" s="4"/>
      <c r="J12" s="4"/>
      <c r="K12" s="4"/>
      <c r="L12" s="4"/>
      <c r="M12" s="4"/>
      <c r="N12" s="4"/>
      <c r="R12" s="2">
        <v>1200</v>
      </c>
    </row>
    <row r="13" spans="3:18" ht="18" customHeight="1">
      <c r="C13" s="4"/>
      <c r="D13" s="4" t="s">
        <v>0</v>
      </c>
      <c r="E13" s="5">
        <f t="shared" si="0"/>
        <v>40896</v>
      </c>
      <c r="F13" s="9"/>
      <c r="G13" s="4"/>
      <c r="H13" s="4"/>
      <c r="I13" s="4"/>
      <c r="J13" s="4"/>
      <c r="K13" s="4"/>
      <c r="L13" s="4"/>
      <c r="M13" s="4"/>
      <c r="N13" s="4"/>
      <c r="P13" s="12">
        <f>DATE(1954,6,15)</f>
        <v>19890</v>
      </c>
      <c r="R13" s="2">
        <v>1300</v>
      </c>
    </row>
    <row r="14" spans="3:18" ht="18" customHeight="1">
      <c r="C14" s="4"/>
      <c r="D14" s="4" t="s">
        <v>1</v>
      </c>
      <c r="E14" s="5">
        <f t="shared" si="0"/>
        <v>40897</v>
      </c>
      <c r="F14" s="9"/>
      <c r="G14" s="4"/>
      <c r="H14" s="4"/>
      <c r="I14" s="4"/>
      <c r="J14" s="4"/>
      <c r="K14" s="4"/>
      <c r="L14" s="4"/>
      <c r="M14" s="4"/>
      <c r="N14" s="4"/>
      <c r="R14" s="2">
        <v>1400</v>
      </c>
    </row>
    <row r="15" spans="3:18" ht="18" customHeight="1">
      <c r="C15" s="3"/>
      <c r="D15" s="3"/>
      <c r="E15" s="6"/>
      <c r="F15" s="8"/>
      <c r="G15" s="3"/>
      <c r="H15" s="3"/>
      <c r="I15" s="3"/>
      <c r="J15" s="3"/>
      <c r="K15" s="3"/>
      <c r="L15" s="3"/>
      <c r="M15" s="3"/>
      <c r="N15" s="3"/>
      <c r="R15" s="2">
        <v>1500</v>
      </c>
    </row>
    <row r="16" spans="3:18" ht="18" customHeight="1">
      <c r="C16" s="4"/>
      <c r="D16" s="4" t="s">
        <v>2</v>
      </c>
      <c r="E16" s="5">
        <f>E14+1</f>
        <v>40898</v>
      </c>
      <c r="F16" s="9"/>
      <c r="G16" s="4"/>
      <c r="H16" s="4"/>
      <c r="I16" s="4"/>
      <c r="J16" s="4"/>
      <c r="K16" s="4"/>
      <c r="L16" s="4"/>
      <c r="M16" s="4"/>
      <c r="N16" s="4"/>
      <c r="P16" s="13" t="e">
        <f>TIMEVALUE(315/6/"1954")</f>
        <v>#VALUE!</v>
      </c>
      <c r="R16" s="2">
        <v>1600</v>
      </c>
    </row>
    <row r="17" spans="3:18" ht="18" customHeight="1">
      <c r="C17" s="4"/>
      <c r="D17" s="4" t="s">
        <v>3</v>
      </c>
      <c r="E17" s="5">
        <f aca="true" t="shared" si="1" ref="E17:E22">E16+1</f>
        <v>40899</v>
      </c>
      <c r="F17" s="9">
        <f>INDEX($R$1:$R$55,M17)</f>
        <v>1800</v>
      </c>
      <c r="G17" s="4"/>
      <c r="H17" s="4"/>
      <c r="I17" s="4"/>
      <c r="J17" s="4"/>
      <c r="K17" s="4"/>
      <c r="L17" s="4"/>
      <c r="M17" s="4">
        <v>18</v>
      </c>
      <c r="N17" s="4"/>
      <c r="R17" s="2">
        <v>1700</v>
      </c>
    </row>
    <row r="18" spans="3:18" ht="18" customHeight="1">
      <c r="C18" s="4"/>
      <c r="D18" s="4" t="s">
        <v>4</v>
      </c>
      <c r="E18" s="5">
        <f t="shared" si="1"/>
        <v>40900</v>
      </c>
      <c r="F18" s="9"/>
      <c r="G18" s="4"/>
      <c r="H18" s="4"/>
      <c r="I18" s="4"/>
      <c r="J18" s="4"/>
      <c r="K18" s="4">
        <f>3600*24</f>
        <v>86400</v>
      </c>
      <c r="L18" s="4"/>
      <c r="M18" s="4"/>
      <c r="N18" s="4"/>
      <c r="R18" s="2">
        <v>1800</v>
      </c>
    </row>
    <row r="19" spans="3:18" ht="18" customHeight="1">
      <c r="C19" s="4"/>
      <c r="D19" s="4" t="s">
        <v>5</v>
      </c>
      <c r="E19" s="5">
        <f t="shared" si="1"/>
        <v>40901</v>
      </c>
      <c r="F19" s="9">
        <f>INDEX($R$1:$R$55,M19)</f>
        <v>1700</v>
      </c>
      <c r="G19" s="4"/>
      <c r="H19" s="4"/>
      <c r="I19" s="4"/>
      <c r="J19" s="4"/>
      <c r="K19" s="4"/>
      <c r="L19" s="4"/>
      <c r="M19" s="4">
        <v>17</v>
      </c>
      <c r="N19" s="4"/>
      <c r="R19" s="2">
        <v>1900</v>
      </c>
    </row>
    <row r="20" spans="3:18" ht="18" customHeight="1">
      <c r="C20" s="4"/>
      <c r="D20" s="4" t="s">
        <v>6</v>
      </c>
      <c r="E20" s="5">
        <f t="shared" si="1"/>
        <v>40902</v>
      </c>
      <c r="F20" s="9"/>
      <c r="G20" s="4"/>
      <c r="H20" s="4"/>
      <c r="I20" s="4"/>
      <c r="J20" s="4"/>
      <c r="K20" s="4"/>
      <c r="L20" s="4"/>
      <c r="M20" s="4"/>
      <c r="N20" s="4"/>
      <c r="R20" s="2">
        <v>2000</v>
      </c>
    </row>
    <row r="21" spans="3:18" ht="18" customHeight="1">
      <c r="C21" s="4"/>
      <c r="D21" s="4" t="s">
        <v>0</v>
      </c>
      <c r="E21" s="5">
        <f t="shared" si="1"/>
        <v>40903</v>
      </c>
      <c r="F21" s="9"/>
      <c r="G21" s="4"/>
      <c r="H21" s="4"/>
      <c r="I21" s="4"/>
      <c r="J21" s="4"/>
      <c r="K21" s="4"/>
      <c r="L21" s="4"/>
      <c r="M21" s="4"/>
      <c r="N21" s="4"/>
      <c r="R21" s="2">
        <v>2100</v>
      </c>
    </row>
    <row r="22" spans="3:18" ht="18" customHeight="1">
      <c r="C22" s="4"/>
      <c r="D22" s="4" t="s">
        <v>1</v>
      </c>
      <c r="E22" s="5">
        <f t="shared" si="1"/>
        <v>40904</v>
      </c>
      <c r="F22" s="9"/>
      <c r="G22" s="4"/>
      <c r="H22" s="4"/>
      <c r="I22" s="4"/>
      <c r="J22" s="4"/>
      <c r="K22" s="4"/>
      <c r="L22" s="4"/>
      <c r="M22" s="4"/>
      <c r="N22" s="4"/>
      <c r="R22" s="2">
        <v>2200</v>
      </c>
    </row>
    <row r="23" spans="3:18" ht="18" customHeight="1">
      <c r="C23" s="3"/>
      <c r="D23" s="3"/>
      <c r="E23" s="6"/>
      <c r="F23" s="8"/>
      <c r="G23" s="3"/>
      <c r="H23" s="3"/>
      <c r="I23" s="3"/>
      <c r="J23" s="3"/>
      <c r="K23" s="3"/>
      <c r="L23" s="3"/>
      <c r="M23" s="3"/>
      <c r="N23" s="3"/>
      <c r="R23" s="2">
        <v>2300</v>
      </c>
    </row>
    <row r="24" spans="3:18" ht="18" customHeight="1">
      <c r="C24" s="4"/>
      <c r="D24" s="4" t="s">
        <v>2</v>
      </c>
      <c r="E24" s="5">
        <f>E22+1</f>
        <v>40905</v>
      </c>
      <c r="F24" s="9"/>
      <c r="G24" s="4"/>
      <c r="H24" s="4"/>
      <c r="I24" s="4"/>
      <c r="J24" s="4"/>
      <c r="K24" s="4"/>
      <c r="L24" s="4"/>
      <c r="M24" s="4"/>
      <c r="N24" s="4"/>
      <c r="R24" s="2">
        <v>2400</v>
      </c>
    </row>
    <row r="25" spans="3:18" ht="18" customHeight="1">
      <c r="C25" s="4"/>
      <c r="D25" s="4" t="s">
        <v>3</v>
      </c>
      <c r="E25" s="5">
        <f aca="true" t="shared" si="2" ref="E25:E30">E24+1</f>
        <v>40906</v>
      </c>
      <c r="F25" s="9">
        <f>INDEX($R$1:$R$55,M25)</f>
        <v>2100</v>
      </c>
      <c r="G25" s="4"/>
      <c r="H25" s="4"/>
      <c r="I25" s="4"/>
      <c r="J25" s="4"/>
      <c r="K25" s="4"/>
      <c r="L25" s="4"/>
      <c r="M25" s="4">
        <v>21</v>
      </c>
      <c r="N25" s="4"/>
      <c r="R25" s="2">
        <v>2500</v>
      </c>
    </row>
    <row r="26" spans="3:18" ht="18" customHeight="1">
      <c r="C26" s="4"/>
      <c r="D26" s="4" t="s">
        <v>4</v>
      </c>
      <c r="E26" s="5">
        <f t="shared" si="2"/>
        <v>40907</v>
      </c>
      <c r="F26" s="9"/>
      <c r="G26" s="4"/>
      <c r="H26" s="4"/>
      <c r="I26" s="4"/>
      <c r="J26" s="4"/>
      <c r="K26" s="4"/>
      <c r="L26" s="4"/>
      <c r="M26" s="4"/>
      <c r="N26" s="4"/>
      <c r="R26" s="2">
        <v>2600</v>
      </c>
    </row>
    <row r="27" spans="3:18" ht="18" customHeight="1">
      <c r="C27" s="4"/>
      <c r="D27" s="4" t="s">
        <v>5</v>
      </c>
      <c r="E27" s="5">
        <f t="shared" si="2"/>
        <v>40908</v>
      </c>
      <c r="F27" s="9">
        <f>INDEX($R$1:$R$55,M27)</f>
        <v>3100</v>
      </c>
      <c r="G27" s="4"/>
      <c r="H27" s="4"/>
      <c r="I27" s="4"/>
      <c r="J27" s="4"/>
      <c r="K27" s="4"/>
      <c r="L27" s="4"/>
      <c r="M27" s="4">
        <v>31</v>
      </c>
      <c r="N27" s="4"/>
      <c r="R27" s="2">
        <v>2700</v>
      </c>
    </row>
    <row r="28" spans="3:18" ht="18" customHeight="1">
      <c r="C28" s="4"/>
      <c r="D28" s="4" t="s">
        <v>6</v>
      </c>
      <c r="E28" s="5">
        <f t="shared" si="2"/>
        <v>40909</v>
      </c>
      <c r="F28" s="9"/>
      <c r="G28" s="4"/>
      <c r="H28" s="4"/>
      <c r="I28" s="4"/>
      <c r="J28" s="4"/>
      <c r="K28" s="4"/>
      <c r="L28" s="4"/>
      <c r="M28" s="4"/>
      <c r="N28" s="4"/>
      <c r="R28" s="2">
        <v>2800</v>
      </c>
    </row>
    <row r="29" spans="3:18" ht="18" customHeight="1">
      <c r="C29" s="4"/>
      <c r="D29" s="4" t="s">
        <v>0</v>
      </c>
      <c r="E29" s="5">
        <f t="shared" si="2"/>
        <v>40910</v>
      </c>
      <c r="F29" s="9"/>
      <c r="G29" s="4"/>
      <c r="H29" s="4"/>
      <c r="I29" s="4"/>
      <c r="J29" s="4"/>
      <c r="K29" s="4"/>
      <c r="L29" s="4"/>
      <c r="M29" s="4"/>
      <c r="N29" s="4"/>
      <c r="R29" s="2">
        <v>2900</v>
      </c>
    </row>
    <row r="30" spans="3:18" ht="18" customHeight="1">
      <c r="C30" s="4"/>
      <c r="D30" s="4" t="s">
        <v>1</v>
      </c>
      <c r="E30" s="5">
        <f t="shared" si="2"/>
        <v>40911</v>
      </c>
      <c r="F30" s="9"/>
      <c r="G30" s="4"/>
      <c r="H30" s="4"/>
      <c r="I30" s="4"/>
      <c r="J30" s="4"/>
      <c r="K30" s="4"/>
      <c r="L30" s="4"/>
      <c r="M30" s="4"/>
      <c r="N30" s="4"/>
      <c r="R30" s="2">
        <v>3000</v>
      </c>
    </row>
    <row r="31" spans="3:18" ht="18" customHeight="1">
      <c r="C31" s="3"/>
      <c r="D31" s="3"/>
      <c r="E31" s="6"/>
      <c r="F31" s="8"/>
      <c r="G31" s="3"/>
      <c r="H31" s="3"/>
      <c r="I31" s="3"/>
      <c r="J31" s="3"/>
      <c r="K31" s="3"/>
      <c r="L31" s="3"/>
      <c r="M31" s="3"/>
      <c r="N31" s="3"/>
      <c r="R31" s="2">
        <v>3100</v>
      </c>
    </row>
    <row r="32" spans="3:18" ht="18" customHeight="1">
      <c r="C32" s="4"/>
      <c r="D32" s="4" t="s">
        <v>2</v>
      </c>
      <c r="E32" s="5">
        <f>E30+1</f>
        <v>40912</v>
      </c>
      <c r="F32" s="9"/>
      <c r="G32" s="4"/>
      <c r="H32" s="4"/>
      <c r="I32" s="4"/>
      <c r="J32" s="4"/>
      <c r="K32" s="4"/>
      <c r="L32" s="4"/>
      <c r="M32" s="4"/>
      <c r="N32" s="4"/>
      <c r="R32" s="2">
        <v>3200</v>
      </c>
    </row>
    <row r="33" spans="3:18" ht="18" customHeight="1">
      <c r="C33" s="4"/>
      <c r="D33" s="4" t="s">
        <v>3</v>
      </c>
      <c r="E33" s="5">
        <f aca="true" t="shared" si="3" ref="E33:E38">E32+1</f>
        <v>40913</v>
      </c>
      <c r="F33" s="9">
        <f>INDEX($R$1:$R$55,M33)</f>
        <v>2200</v>
      </c>
      <c r="G33" s="4"/>
      <c r="H33" s="4"/>
      <c r="I33" s="4"/>
      <c r="J33" s="4"/>
      <c r="K33" s="4"/>
      <c r="L33" s="4"/>
      <c r="M33" s="4">
        <v>22</v>
      </c>
      <c r="N33" s="4"/>
      <c r="R33" s="2">
        <v>3300</v>
      </c>
    </row>
    <row r="34" spans="3:18" ht="18" customHeight="1">
      <c r="C34" s="4"/>
      <c r="D34" s="4" t="s">
        <v>4</v>
      </c>
      <c r="E34" s="5">
        <f t="shared" si="3"/>
        <v>40914</v>
      </c>
      <c r="F34" s="9"/>
      <c r="G34" s="4"/>
      <c r="H34" s="4"/>
      <c r="I34" s="4"/>
      <c r="J34" s="4"/>
      <c r="K34" s="4"/>
      <c r="L34" s="4"/>
      <c r="M34" s="4"/>
      <c r="N34" s="4"/>
      <c r="R34" s="2">
        <v>3400</v>
      </c>
    </row>
    <row r="35" spans="3:18" ht="18" customHeight="1">
      <c r="C35" s="4"/>
      <c r="D35" s="4" t="s">
        <v>5</v>
      </c>
      <c r="E35" s="5">
        <f t="shared" si="3"/>
        <v>40915</v>
      </c>
      <c r="F35" s="9">
        <f>INDEX($R$1:$R$55,M35)</f>
        <v>3000</v>
      </c>
      <c r="G35" s="4"/>
      <c r="H35" s="4"/>
      <c r="I35" s="4"/>
      <c r="J35" s="4"/>
      <c r="K35" s="4"/>
      <c r="L35" s="4"/>
      <c r="M35" s="4">
        <v>30</v>
      </c>
      <c r="N35" s="4"/>
      <c r="R35" s="2">
        <v>3500</v>
      </c>
    </row>
    <row r="36" spans="3:18" ht="18" customHeight="1">
      <c r="C36" s="4"/>
      <c r="D36" s="4" t="s">
        <v>6</v>
      </c>
      <c r="E36" s="5">
        <f t="shared" si="3"/>
        <v>40916</v>
      </c>
      <c r="F36" s="9"/>
      <c r="G36" s="4"/>
      <c r="H36" s="4"/>
      <c r="I36" s="4"/>
      <c r="J36" s="4"/>
      <c r="K36" s="4"/>
      <c r="L36" s="4"/>
      <c r="M36" s="4"/>
      <c r="N36" s="4"/>
      <c r="R36" s="2">
        <v>3600</v>
      </c>
    </row>
    <row r="37" spans="3:18" ht="18" customHeight="1">
      <c r="C37" s="4"/>
      <c r="D37" s="4" t="s">
        <v>0</v>
      </c>
      <c r="E37" s="5">
        <f t="shared" si="3"/>
        <v>40917</v>
      </c>
      <c r="F37" s="9"/>
      <c r="G37" s="4"/>
      <c r="H37" s="4"/>
      <c r="I37" s="4"/>
      <c r="J37" s="4"/>
      <c r="K37" s="4"/>
      <c r="L37" s="4"/>
      <c r="M37" s="4"/>
      <c r="N37" s="4"/>
      <c r="R37" s="2">
        <v>3700</v>
      </c>
    </row>
    <row r="38" spans="3:18" ht="18" customHeight="1">
      <c r="C38" s="4"/>
      <c r="D38" s="4" t="s">
        <v>1</v>
      </c>
      <c r="E38" s="5">
        <f t="shared" si="3"/>
        <v>40918</v>
      </c>
      <c r="F38" s="9"/>
      <c r="G38" s="4"/>
      <c r="H38" s="4"/>
      <c r="I38" s="4"/>
      <c r="J38" s="4"/>
      <c r="K38" s="4"/>
      <c r="L38" s="4"/>
      <c r="M38" s="4"/>
      <c r="N38" s="4"/>
      <c r="R38" s="2">
        <v>3800</v>
      </c>
    </row>
    <row r="39" spans="3:18" ht="18" customHeight="1">
      <c r="C39" s="3"/>
      <c r="D39" s="3"/>
      <c r="E39" s="6"/>
      <c r="F39" s="8"/>
      <c r="G39" s="3"/>
      <c r="H39" s="3"/>
      <c r="I39" s="3"/>
      <c r="J39" s="3"/>
      <c r="K39" s="3"/>
      <c r="L39" s="3"/>
      <c r="M39" s="3"/>
      <c r="N39" s="3"/>
      <c r="R39" s="2">
        <v>3900</v>
      </c>
    </row>
    <row r="40" spans="3:18" ht="18" customHeight="1">
      <c r="C40" s="4"/>
      <c r="D40" s="4" t="s">
        <v>2</v>
      </c>
      <c r="E40" s="5">
        <f>E38+1</f>
        <v>40919</v>
      </c>
      <c r="F40" s="9"/>
      <c r="G40" s="4"/>
      <c r="H40" s="4"/>
      <c r="I40" s="4"/>
      <c r="J40" s="4"/>
      <c r="K40" s="4"/>
      <c r="L40" s="4"/>
      <c r="M40" s="4"/>
      <c r="N40" s="4"/>
      <c r="R40" s="2">
        <v>4000</v>
      </c>
    </row>
    <row r="41" spans="3:18" ht="18" customHeight="1">
      <c r="C41" s="4"/>
      <c r="D41" s="4" t="s">
        <v>3</v>
      </c>
      <c r="E41" s="5">
        <f aca="true" t="shared" si="4" ref="E41:E46">E40+1</f>
        <v>40920</v>
      </c>
      <c r="F41" s="9" t="str">
        <f>INDEX($R$1:$R$55,M41)</f>
        <v>VMAC</v>
      </c>
      <c r="G41" s="4"/>
      <c r="H41" s="4"/>
      <c r="I41" s="4"/>
      <c r="J41" s="4"/>
      <c r="K41" s="4"/>
      <c r="L41" s="4"/>
      <c r="M41" s="4">
        <v>1</v>
      </c>
      <c r="N41" s="4"/>
      <c r="R41" s="2">
        <v>4100</v>
      </c>
    </row>
    <row r="42" spans="3:18" ht="18" customHeight="1">
      <c r="C42" s="4"/>
      <c r="D42" s="4" t="s">
        <v>4</v>
      </c>
      <c r="E42" s="5">
        <f t="shared" si="4"/>
        <v>40921</v>
      </c>
      <c r="F42" s="9"/>
      <c r="G42" s="4"/>
      <c r="H42" s="4"/>
      <c r="I42" s="4"/>
      <c r="J42" s="4"/>
      <c r="K42" s="4"/>
      <c r="L42" s="4"/>
      <c r="M42" s="4"/>
      <c r="N42" s="4"/>
      <c r="R42" s="2">
        <v>4200</v>
      </c>
    </row>
    <row r="43" spans="3:18" ht="18" customHeight="1">
      <c r="C43" s="4"/>
      <c r="D43" s="4" t="s">
        <v>5</v>
      </c>
      <c r="E43" s="5">
        <f t="shared" si="4"/>
        <v>40922</v>
      </c>
      <c r="F43" s="9" t="str">
        <f>INDEX($R$1:$R$55,M43)</f>
        <v>6 x200</v>
      </c>
      <c r="G43" s="4"/>
      <c r="H43" s="4"/>
      <c r="I43" s="4"/>
      <c r="J43" s="4"/>
      <c r="K43" s="4"/>
      <c r="L43" s="4"/>
      <c r="M43" s="4">
        <v>2</v>
      </c>
      <c r="N43" s="4"/>
      <c r="R43" s="2">
        <v>4300</v>
      </c>
    </row>
    <row r="44" spans="3:18" ht="18" customHeight="1">
      <c r="C44" s="4"/>
      <c r="D44" s="4" t="s">
        <v>6</v>
      </c>
      <c r="E44" s="5">
        <f t="shared" si="4"/>
        <v>40923</v>
      </c>
      <c r="F44" s="9"/>
      <c r="G44" s="4"/>
      <c r="H44" s="4"/>
      <c r="I44" s="4"/>
      <c r="J44" s="4"/>
      <c r="K44" s="4"/>
      <c r="L44" s="4"/>
      <c r="M44" s="4"/>
      <c r="N44" s="4"/>
      <c r="R44" s="2">
        <v>4400</v>
      </c>
    </row>
    <row r="45" spans="3:18" ht="18" customHeight="1">
      <c r="C45" s="4"/>
      <c r="D45" s="4" t="s">
        <v>0</v>
      </c>
      <c r="E45" s="5">
        <f t="shared" si="4"/>
        <v>40924</v>
      </c>
      <c r="F45" s="9"/>
      <c r="G45" s="4"/>
      <c r="H45" s="4"/>
      <c r="I45" s="4"/>
      <c r="J45" s="4"/>
      <c r="K45" s="4"/>
      <c r="L45" s="4"/>
      <c r="M45" s="4"/>
      <c r="N45" s="4"/>
      <c r="R45" s="2">
        <v>4500</v>
      </c>
    </row>
    <row r="46" spans="3:18" ht="18" customHeight="1">
      <c r="C46" s="4"/>
      <c r="D46" s="4" t="s">
        <v>1</v>
      </c>
      <c r="E46" s="5">
        <f t="shared" si="4"/>
        <v>40925</v>
      </c>
      <c r="F46" s="9"/>
      <c r="G46" s="4"/>
      <c r="H46" s="4"/>
      <c r="I46" s="4"/>
      <c r="J46" s="4"/>
      <c r="K46" s="4"/>
      <c r="L46" s="4"/>
      <c r="M46" s="4"/>
      <c r="N46" s="4"/>
      <c r="R46" s="2">
        <v>4600</v>
      </c>
    </row>
    <row r="47" spans="3:18" ht="18" customHeight="1">
      <c r="C47" s="3"/>
      <c r="D47" s="3"/>
      <c r="E47" s="6"/>
      <c r="F47" s="8"/>
      <c r="G47" s="3"/>
      <c r="H47" s="3"/>
      <c r="I47" s="3"/>
      <c r="J47" s="3"/>
      <c r="K47" s="3"/>
      <c r="L47" s="3"/>
      <c r="M47" s="3"/>
      <c r="N47" s="3"/>
      <c r="R47" s="2">
        <v>4700</v>
      </c>
    </row>
    <row r="48" spans="3:18" ht="18" customHeight="1">
      <c r="C48" s="4"/>
      <c r="D48" s="4" t="s">
        <v>2</v>
      </c>
      <c r="E48" s="5">
        <f>E46+1</f>
        <v>40926</v>
      </c>
      <c r="F48" s="9"/>
      <c r="G48" s="4"/>
      <c r="H48" s="4"/>
      <c r="I48" s="4"/>
      <c r="J48" s="4"/>
      <c r="K48" s="4"/>
      <c r="L48" s="4"/>
      <c r="M48" s="4"/>
      <c r="N48" s="4"/>
      <c r="R48" s="2">
        <v>4800</v>
      </c>
    </row>
    <row r="49" spans="3:18" ht="18" customHeight="1">
      <c r="C49" s="4"/>
      <c r="D49" s="4" t="s">
        <v>3</v>
      </c>
      <c r="E49" s="5">
        <f aca="true" t="shared" si="5" ref="E49:E54">E48+1</f>
        <v>40927</v>
      </c>
      <c r="F49" s="9">
        <f>INDEX($R$1:$R$55,M49)</f>
        <v>3000</v>
      </c>
      <c r="G49" s="4"/>
      <c r="H49" s="4"/>
      <c r="I49" s="4"/>
      <c r="J49" s="4"/>
      <c r="K49" s="4"/>
      <c r="L49" s="4"/>
      <c r="M49" s="4">
        <v>30</v>
      </c>
      <c r="N49" s="4"/>
      <c r="R49" s="2">
        <v>4900</v>
      </c>
    </row>
    <row r="50" spans="3:18" ht="18" customHeight="1">
      <c r="C50" s="4"/>
      <c r="D50" s="4" t="s">
        <v>4</v>
      </c>
      <c r="E50" s="5">
        <f t="shared" si="5"/>
        <v>40928</v>
      </c>
      <c r="F50" s="9"/>
      <c r="G50" s="4"/>
      <c r="H50" s="4"/>
      <c r="I50" s="4"/>
      <c r="J50" s="4"/>
      <c r="K50" s="4"/>
      <c r="L50" s="4"/>
      <c r="M50" s="4"/>
      <c r="N50" s="4"/>
      <c r="R50" s="2">
        <v>5000</v>
      </c>
    </row>
    <row r="51" spans="3:18" ht="18" customHeight="1">
      <c r="C51" s="4"/>
      <c r="D51" s="4" t="s">
        <v>5</v>
      </c>
      <c r="E51" s="5">
        <f t="shared" si="5"/>
        <v>40929</v>
      </c>
      <c r="F51" s="9">
        <f>INDEX($R$1:$R$55,M51)</f>
        <v>2700</v>
      </c>
      <c r="G51" s="4"/>
      <c r="H51" s="4"/>
      <c r="I51" s="4"/>
      <c r="J51" s="4"/>
      <c r="K51" s="4"/>
      <c r="L51" s="4"/>
      <c r="M51" s="4">
        <v>27</v>
      </c>
      <c r="N51" s="4"/>
      <c r="R51" s="2">
        <v>5100</v>
      </c>
    </row>
    <row r="52" spans="3:18" ht="18" customHeight="1">
      <c r="C52" s="4"/>
      <c r="D52" s="4" t="s">
        <v>6</v>
      </c>
      <c r="E52" s="5">
        <f t="shared" si="5"/>
        <v>40930</v>
      </c>
      <c r="F52" s="9"/>
      <c r="G52" s="4"/>
      <c r="H52" s="4"/>
      <c r="I52" s="4"/>
      <c r="J52" s="4"/>
      <c r="K52" s="4"/>
      <c r="L52" s="4"/>
      <c r="M52" s="4"/>
      <c r="N52" s="4"/>
      <c r="R52" s="2">
        <v>5200</v>
      </c>
    </row>
    <row r="53" spans="3:18" ht="18" customHeight="1">
      <c r="C53" s="4"/>
      <c r="D53" s="4" t="s">
        <v>0</v>
      </c>
      <c r="E53" s="5">
        <f t="shared" si="5"/>
        <v>40931</v>
      </c>
      <c r="F53" s="9"/>
      <c r="G53" s="4"/>
      <c r="H53" s="4"/>
      <c r="I53" s="4"/>
      <c r="J53" s="4"/>
      <c r="K53" s="4"/>
      <c r="L53" s="4"/>
      <c r="M53" s="4"/>
      <c r="N53" s="4"/>
      <c r="R53" s="2">
        <v>5300</v>
      </c>
    </row>
    <row r="54" spans="3:18" ht="18" customHeight="1">
      <c r="C54" s="4"/>
      <c r="D54" s="4" t="s">
        <v>1</v>
      </c>
      <c r="E54" s="5">
        <f t="shared" si="5"/>
        <v>40932</v>
      </c>
      <c r="F54" s="9"/>
      <c r="G54" s="4"/>
      <c r="H54" s="4"/>
      <c r="I54" s="4"/>
      <c r="J54" s="4"/>
      <c r="K54" s="4"/>
      <c r="L54" s="4"/>
      <c r="M54" s="4"/>
      <c r="N54" s="4"/>
      <c r="R54" s="2">
        <v>5400</v>
      </c>
    </row>
    <row r="55" spans="3:18" ht="18" customHeight="1">
      <c r="C55" s="3"/>
      <c r="D55" s="3"/>
      <c r="E55" s="6"/>
      <c r="F55" s="8"/>
      <c r="G55" s="3"/>
      <c r="H55" s="3"/>
      <c r="I55" s="3"/>
      <c r="J55" s="3"/>
      <c r="K55" s="3"/>
      <c r="L55" s="3"/>
      <c r="M55" s="3"/>
      <c r="N55" s="3"/>
      <c r="R55" s="2">
        <v>5500</v>
      </c>
    </row>
    <row r="56" spans="3:14" ht="18" customHeight="1">
      <c r="C56" s="4"/>
      <c r="D56" s="4" t="s">
        <v>2</v>
      </c>
      <c r="E56" s="5">
        <f>E54+1</f>
        <v>40933</v>
      </c>
      <c r="F56" s="9"/>
      <c r="G56" s="4"/>
      <c r="H56" s="4"/>
      <c r="I56" s="4"/>
      <c r="J56" s="4"/>
      <c r="K56" s="4"/>
      <c r="L56" s="4"/>
      <c r="M56" s="4"/>
      <c r="N56" s="4"/>
    </row>
    <row r="57" spans="3:14" ht="18" customHeight="1">
      <c r="C57" s="4"/>
      <c r="D57" s="4" t="s">
        <v>3</v>
      </c>
      <c r="E57" s="5">
        <f aca="true" t="shared" si="6" ref="E57:E62">E56+1</f>
        <v>40934</v>
      </c>
      <c r="F57" s="9">
        <f>INDEX($R$1:$R$55,M57)</f>
        <v>3800</v>
      </c>
      <c r="G57" s="4"/>
      <c r="H57" s="4"/>
      <c r="I57" s="4"/>
      <c r="J57" s="4"/>
      <c r="K57" s="4"/>
      <c r="L57" s="4"/>
      <c r="M57" s="4">
        <v>38</v>
      </c>
      <c r="N57" s="4"/>
    </row>
    <row r="58" spans="3:14" ht="18" customHeight="1">
      <c r="C58" s="4"/>
      <c r="D58" s="4" t="s">
        <v>4</v>
      </c>
      <c r="E58" s="5">
        <f t="shared" si="6"/>
        <v>40935</v>
      </c>
      <c r="F58" s="9"/>
      <c r="G58" s="4"/>
      <c r="H58" s="4"/>
      <c r="I58" s="4"/>
      <c r="J58" s="4"/>
      <c r="K58" s="4"/>
      <c r="L58" s="4"/>
      <c r="M58" s="4"/>
      <c r="N58" s="4"/>
    </row>
    <row r="59" spans="3:14" ht="18" customHeight="1">
      <c r="C59" s="4"/>
      <c r="D59" s="4" t="s">
        <v>5</v>
      </c>
      <c r="E59" s="5">
        <f t="shared" si="6"/>
        <v>40936</v>
      </c>
      <c r="F59" s="9">
        <f>INDEX($R$1:$R$55,M59)</f>
        <v>2300</v>
      </c>
      <c r="G59" s="4"/>
      <c r="H59" s="4"/>
      <c r="I59" s="4"/>
      <c r="J59" s="4"/>
      <c r="K59" s="4"/>
      <c r="L59" s="4"/>
      <c r="M59" s="4">
        <v>23</v>
      </c>
      <c r="N59" s="4"/>
    </row>
    <row r="60" spans="3:14" ht="18" customHeight="1">
      <c r="C60" s="4"/>
      <c r="D60" s="4" t="s">
        <v>6</v>
      </c>
      <c r="E60" s="5">
        <f t="shared" si="6"/>
        <v>40937</v>
      </c>
      <c r="F60" s="9"/>
      <c r="G60" s="4"/>
      <c r="H60" s="4"/>
      <c r="I60" s="4"/>
      <c r="J60" s="4"/>
      <c r="K60" s="4"/>
      <c r="L60" s="4"/>
      <c r="M60" s="4"/>
      <c r="N60" s="4"/>
    </row>
    <row r="61" spans="3:14" ht="18" customHeight="1">
      <c r="C61" s="4"/>
      <c r="D61" s="4" t="s">
        <v>0</v>
      </c>
      <c r="E61" s="5">
        <f t="shared" si="6"/>
        <v>40938</v>
      </c>
      <c r="F61" s="9"/>
      <c r="G61" s="4"/>
      <c r="H61" s="4"/>
      <c r="I61" s="4"/>
      <c r="J61" s="4"/>
      <c r="K61" s="4"/>
      <c r="L61" s="4"/>
      <c r="M61" s="4"/>
      <c r="N61" s="4"/>
    </row>
    <row r="62" spans="3:14" ht="18" customHeight="1">
      <c r="C62" s="4"/>
      <c r="D62" s="4" t="s">
        <v>1</v>
      </c>
      <c r="E62" s="5">
        <f t="shared" si="6"/>
        <v>40939</v>
      </c>
      <c r="F62" s="9"/>
      <c r="G62" s="4"/>
      <c r="H62" s="4"/>
      <c r="I62" s="4"/>
      <c r="J62" s="4"/>
      <c r="K62" s="4"/>
      <c r="L62" s="4"/>
      <c r="M62" s="4"/>
      <c r="N62" s="4"/>
    </row>
    <row r="63" spans="3:14" ht="18" customHeight="1">
      <c r="C63" s="3"/>
      <c r="D63" s="3"/>
      <c r="E63" s="6"/>
      <c r="F63" s="8"/>
      <c r="G63" s="3"/>
      <c r="H63" s="3"/>
      <c r="I63" s="3"/>
      <c r="J63" s="3"/>
      <c r="K63" s="3"/>
      <c r="L63" s="3"/>
      <c r="M63" s="3"/>
      <c r="N63" s="3"/>
    </row>
    <row r="64" spans="3:14" ht="18" customHeight="1">
      <c r="C64" s="4"/>
      <c r="D64" s="4" t="s">
        <v>2</v>
      </c>
      <c r="E64" s="5">
        <f>E62+1</f>
        <v>40940</v>
      </c>
      <c r="F64" s="9"/>
      <c r="G64" s="4"/>
      <c r="H64" s="4"/>
      <c r="I64" s="4"/>
      <c r="J64" s="4"/>
      <c r="K64" s="4"/>
      <c r="L64" s="4"/>
      <c r="M64" s="4"/>
      <c r="N64" s="4"/>
    </row>
    <row r="65" spans="3:14" ht="18" customHeight="1">
      <c r="C65" s="4"/>
      <c r="D65" s="4" t="s">
        <v>3</v>
      </c>
      <c r="E65" s="5">
        <f aca="true" t="shared" si="7" ref="E65:E70">E64+1</f>
        <v>40941</v>
      </c>
      <c r="F65" s="9">
        <f>INDEX($R$1:$R$55,M65)</f>
        <v>3800</v>
      </c>
      <c r="G65" s="4"/>
      <c r="H65" s="4"/>
      <c r="I65" s="4"/>
      <c r="J65" s="4"/>
      <c r="K65" s="4"/>
      <c r="L65" s="4"/>
      <c r="M65" s="4">
        <v>38</v>
      </c>
      <c r="N65" s="4"/>
    </row>
    <row r="66" spans="3:14" ht="18" customHeight="1">
      <c r="C66" s="4"/>
      <c r="D66" s="4" t="s">
        <v>4</v>
      </c>
      <c r="E66" s="5">
        <f t="shared" si="7"/>
        <v>40942</v>
      </c>
      <c r="F66" s="9"/>
      <c r="G66" s="4"/>
      <c r="H66" s="4"/>
      <c r="I66" s="4"/>
      <c r="J66" s="4"/>
      <c r="K66" s="4"/>
      <c r="L66" s="4"/>
      <c r="M66" s="4"/>
      <c r="N66" s="4"/>
    </row>
    <row r="67" spans="3:14" ht="18" customHeight="1">
      <c r="C67" s="4"/>
      <c r="D67" s="4" t="s">
        <v>5</v>
      </c>
      <c r="E67" s="5">
        <f t="shared" si="7"/>
        <v>40943</v>
      </c>
      <c r="F67" s="9">
        <f>INDEX($R$1:$R$55,M67)</f>
        <v>2300</v>
      </c>
      <c r="G67" s="4"/>
      <c r="H67" s="4"/>
      <c r="I67" s="4"/>
      <c r="J67" s="4"/>
      <c r="K67" s="4"/>
      <c r="L67" s="4"/>
      <c r="M67" s="4">
        <v>23</v>
      </c>
      <c r="N67" s="4"/>
    </row>
    <row r="68" spans="3:14" ht="18" customHeight="1">
      <c r="C68" s="4"/>
      <c r="D68" s="4" t="s">
        <v>6</v>
      </c>
      <c r="E68" s="5">
        <f t="shared" si="7"/>
        <v>40944</v>
      </c>
      <c r="F68" s="9"/>
      <c r="G68" s="4"/>
      <c r="H68" s="4"/>
      <c r="I68" s="4"/>
      <c r="J68" s="4"/>
      <c r="K68" s="4"/>
      <c r="L68" s="4"/>
      <c r="M68" s="4"/>
      <c r="N68" s="4"/>
    </row>
    <row r="69" spans="3:14" ht="18" customHeight="1">
      <c r="C69" s="4"/>
      <c r="D69" s="4" t="s">
        <v>0</v>
      </c>
      <c r="E69" s="5">
        <f t="shared" si="7"/>
        <v>40945</v>
      </c>
      <c r="F69" s="9"/>
      <c r="G69" s="4"/>
      <c r="H69" s="4"/>
      <c r="I69" s="4"/>
      <c r="J69" s="4"/>
      <c r="K69" s="4"/>
      <c r="L69" s="4"/>
      <c r="M69" s="4"/>
      <c r="N69" s="4"/>
    </row>
    <row r="70" spans="3:14" ht="18" customHeight="1">
      <c r="C70" s="4"/>
      <c r="D70" s="4" t="s">
        <v>1</v>
      </c>
      <c r="E70" s="5">
        <f t="shared" si="7"/>
        <v>40946</v>
      </c>
      <c r="F70" s="9"/>
      <c r="G70" s="4"/>
      <c r="H70" s="4"/>
      <c r="I70" s="4"/>
      <c r="J70" s="4"/>
      <c r="K70" s="4"/>
      <c r="L70" s="4"/>
      <c r="M70" s="4"/>
      <c r="N70" s="4"/>
    </row>
    <row r="71" spans="3:14" ht="18" customHeight="1">
      <c r="C71" s="3"/>
      <c r="D71" s="3"/>
      <c r="E71" s="6"/>
      <c r="F71" s="8"/>
      <c r="G71" s="3"/>
      <c r="H71" s="3"/>
      <c r="I71" s="3"/>
      <c r="J71" s="3"/>
      <c r="K71" s="3"/>
      <c r="L71" s="3"/>
      <c r="M71" s="3"/>
      <c r="N71" s="3"/>
    </row>
    <row r="72" spans="3:14" ht="18" customHeight="1">
      <c r="C72" s="4"/>
      <c r="D72" s="4" t="s">
        <v>2</v>
      </c>
      <c r="E72" s="5">
        <f>E70+1</f>
        <v>40947</v>
      </c>
      <c r="F72" s="9"/>
      <c r="G72" s="4"/>
      <c r="H72" s="4"/>
      <c r="I72" s="4"/>
      <c r="J72" s="4"/>
      <c r="K72" s="4"/>
      <c r="L72" s="4"/>
      <c r="M72" s="4"/>
      <c r="N72" s="4"/>
    </row>
    <row r="73" spans="3:14" ht="18" customHeight="1">
      <c r="C73" s="4"/>
      <c r="D73" s="4" t="s">
        <v>3</v>
      </c>
      <c r="E73" s="5">
        <f aca="true" t="shared" si="8" ref="E73:E78">E72+1</f>
        <v>40948</v>
      </c>
      <c r="F73" s="9">
        <f>INDEX($R$1:$R$55,M73)</f>
        <v>3800</v>
      </c>
      <c r="G73" s="4"/>
      <c r="H73" s="4"/>
      <c r="I73" s="4"/>
      <c r="J73" s="4"/>
      <c r="K73" s="4"/>
      <c r="L73" s="4"/>
      <c r="M73" s="4">
        <v>38</v>
      </c>
      <c r="N73" s="4"/>
    </row>
    <row r="74" spans="3:14" ht="18" customHeight="1">
      <c r="C74" s="4"/>
      <c r="D74" s="4" t="s">
        <v>4</v>
      </c>
      <c r="E74" s="5">
        <f t="shared" si="8"/>
        <v>40949</v>
      </c>
      <c r="F74" s="9"/>
      <c r="G74" s="4"/>
      <c r="H74" s="4"/>
      <c r="I74" s="4"/>
      <c r="J74" s="4"/>
      <c r="K74" s="4"/>
      <c r="L74" s="4"/>
      <c r="M74" s="4"/>
      <c r="N74" s="4"/>
    </row>
    <row r="75" spans="3:14" ht="18" customHeight="1">
      <c r="C75" s="4"/>
      <c r="D75" s="4" t="s">
        <v>5</v>
      </c>
      <c r="E75" s="5">
        <f t="shared" si="8"/>
        <v>40950</v>
      </c>
      <c r="F75" s="9">
        <f>INDEX($R$1:$R$55,M75)</f>
        <v>2300</v>
      </c>
      <c r="G75" s="4"/>
      <c r="H75" s="4"/>
      <c r="I75" s="4"/>
      <c r="J75" s="4"/>
      <c r="K75" s="4"/>
      <c r="L75" s="4"/>
      <c r="M75" s="4">
        <v>23</v>
      </c>
      <c r="N75" s="4"/>
    </row>
    <row r="76" spans="3:14" ht="18" customHeight="1">
      <c r="C76" s="4"/>
      <c r="D76" s="4" t="s">
        <v>6</v>
      </c>
      <c r="E76" s="5">
        <f t="shared" si="8"/>
        <v>40951</v>
      </c>
      <c r="F76" s="9"/>
      <c r="G76" s="4"/>
      <c r="H76" s="4"/>
      <c r="I76" s="4"/>
      <c r="J76" s="4"/>
      <c r="K76" s="4"/>
      <c r="L76" s="4"/>
      <c r="M76" s="4"/>
      <c r="N76" s="4"/>
    </row>
    <row r="77" spans="3:14" ht="18" customHeight="1">
      <c r="C77" s="4"/>
      <c r="D77" s="4" t="s">
        <v>0</v>
      </c>
      <c r="E77" s="5">
        <f t="shared" si="8"/>
        <v>40952</v>
      </c>
      <c r="F77" s="9"/>
      <c r="G77" s="4"/>
      <c r="H77" s="4"/>
      <c r="I77" s="4"/>
      <c r="J77" s="4"/>
      <c r="K77" s="4"/>
      <c r="L77" s="4"/>
      <c r="M77" s="4"/>
      <c r="N77" s="4"/>
    </row>
    <row r="78" spans="3:14" ht="18" customHeight="1">
      <c r="C78" s="4"/>
      <c r="D78" s="4" t="s">
        <v>1</v>
      </c>
      <c r="E78" s="5">
        <f t="shared" si="8"/>
        <v>40953</v>
      </c>
      <c r="F78" s="9"/>
      <c r="G78" s="4"/>
      <c r="H78" s="4"/>
      <c r="I78" s="4"/>
      <c r="J78" s="4"/>
      <c r="K78" s="4"/>
      <c r="L78" s="4"/>
      <c r="M78" s="4"/>
      <c r="N78" s="4"/>
    </row>
    <row r="79" spans="3:14" ht="18" customHeight="1">
      <c r="C79" s="3"/>
      <c r="D79" s="3"/>
      <c r="E79" s="6"/>
      <c r="F79" s="8"/>
      <c r="G79" s="3"/>
      <c r="H79" s="3"/>
      <c r="I79" s="3"/>
      <c r="J79" s="3"/>
      <c r="K79" s="3"/>
      <c r="L79" s="3"/>
      <c r="M79" s="3"/>
      <c r="N79" s="3"/>
    </row>
    <row r="80" spans="3:14" ht="18" customHeight="1">
      <c r="C80" s="4"/>
      <c r="D80" s="4" t="s">
        <v>2</v>
      </c>
      <c r="E80" s="5">
        <f>E78+1</f>
        <v>40954</v>
      </c>
      <c r="F80" s="9"/>
      <c r="G80" s="4"/>
      <c r="H80" s="4"/>
      <c r="I80" s="4"/>
      <c r="J80" s="4"/>
      <c r="K80" s="4"/>
      <c r="L80" s="4"/>
      <c r="M80" s="4"/>
      <c r="N80" s="4"/>
    </row>
    <row r="81" spans="3:14" ht="18" customHeight="1">
      <c r="C81" s="4"/>
      <c r="D81" s="4" t="s">
        <v>3</v>
      </c>
      <c r="E81" s="5">
        <f aca="true" t="shared" si="9" ref="E81:E86">E80+1</f>
        <v>40955</v>
      </c>
      <c r="F81" s="9">
        <f>INDEX($R$1:$R$55,M81)</f>
        <v>3800</v>
      </c>
      <c r="G81" s="4"/>
      <c r="H81" s="4"/>
      <c r="I81" s="4"/>
      <c r="J81" s="4"/>
      <c r="K81" s="4"/>
      <c r="L81" s="4"/>
      <c r="M81" s="4">
        <v>38</v>
      </c>
      <c r="N81" s="4"/>
    </row>
    <row r="82" spans="3:14" ht="18" customHeight="1">
      <c r="C82" s="4"/>
      <c r="D82" s="4" t="s">
        <v>4</v>
      </c>
      <c r="E82" s="5">
        <f t="shared" si="9"/>
        <v>40956</v>
      </c>
      <c r="F82" s="9"/>
      <c r="G82" s="4"/>
      <c r="H82" s="4"/>
      <c r="I82" s="4"/>
      <c r="J82" s="4"/>
      <c r="K82" s="4"/>
      <c r="L82" s="4"/>
      <c r="M82" s="4"/>
      <c r="N82" s="4"/>
    </row>
    <row r="83" spans="3:14" ht="18" customHeight="1">
      <c r="C83" s="4"/>
      <c r="D83" s="4" t="s">
        <v>5</v>
      </c>
      <c r="E83" s="5">
        <f t="shared" si="9"/>
        <v>40957</v>
      </c>
      <c r="F83" s="9">
        <f>INDEX($R$1:$R$55,M83)</f>
        <v>2300</v>
      </c>
      <c r="G83" s="4"/>
      <c r="H83" s="4"/>
      <c r="I83" s="4"/>
      <c r="J83" s="4"/>
      <c r="K83" s="4"/>
      <c r="L83" s="4"/>
      <c r="M83" s="4">
        <v>23</v>
      </c>
      <c r="N83" s="4"/>
    </row>
    <row r="84" spans="3:14" ht="18" customHeight="1">
      <c r="C84" s="4"/>
      <c r="D84" s="4" t="s">
        <v>6</v>
      </c>
      <c r="E84" s="5">
        <f t="shared" si="9"/>
        <v>40958</v>
      </c>
      <c r="F84" s="9"/>
      <c r="G84" s="4"/>
      <c r="H84" s="4"/>
      <c r="I84" s="4"/>
      <c r="J84" s="4"/>
      <c r="K84" s="4"/>
      <c r="L84" s="4"/>
      <c r="M84" s="4"/>
      <c r="N84" s="4"/>
    </row>
    <row r="85" spans="3:14" ht="18" customHeight="1">
      <c r="C85" s="4"/>
      <c r="D85" s="4" t="s">
        <v>0</v>
      </c>
      <c r="E85" s="5">
        <f t="shared" si="9"/>
        <v>40959</v>
      </c>
      <c r="F85" s="9"/>
      <c r="G85" s="4"/>
      <c r="H85" s="4"/>
      <c r="I85" s="4"/>
      <c r="J85" s="4"/>
      <c r="K85" s="4"/>
      <c r="L85" s="4"/>
      <c r="M85" s="4"/>
      <c r="N85" s="4"/>
    </row>
    <row r="86" spans="3:14" ht="18" customHeight="1">
      <c r="C86" s="4"/>
      <c r="D86" s="4" t="s">
        <v>1</v>
      </c>
      <c r="E86" s="5">
        <f t="shared" si="9"/>
        <v>40960</v>
      </c>
      <c r="F86" s="9"/>
      <c r="G86" s="4"/>
      <c r="H86" s="4"/>
      <c r="I86" s="4"/>
      <c r="J86" s="4"/>
      <c r="K86" s="4"/>
      <c r="L86" s="4"/>
      <c r="M86" s="4"/>
      <c r="N86" s="4"/>
    </row>
    <row r="87" spans="3:14" ht="18" customHeight="1">
      <c r="C87" s="3"/>
      <c r="D87" s="3"/>
      <c r="E87" s="6"/>
      <c r="F87" s="8"/>
      <c r="G87" s="3"/>
      <c r="H87" s="3"/>
      <c r="I87" s="3"/>
      <c r="J87" s="3"/>
      <c r="K87" s="3"/>
      <c r="L87" s="3"/>
      <c r="M87" s="3"/>
      <c r="N87" s="3"/>
    </row>
    <row r="88" spans="3:14" ht="18" customHeight="1">
      <c r="C88" s="4"/>
      <c r="D88" s="4" t="s">
        <v>2</v>
      </c>
      <c r="E88" s="5">
        <f>E86+1</f>
        <v>40961</v>
      </c>
      <c r="F88" s="9"/>
      <c r="G88" s="4"/>
      <c r="H88" s="4"/>
      <c r="I88" s="4"/>
      <c r="J88" s="4"/>
      <c r="K88" s="4"/>
      <c r="L88" s="4"/>
      <c r="M88" s="4"/>
      <c r="N88" s="4"/>
    </row>
    <row r="89" spans="3:14" ht="18" customHeight="1">
      <c r="C89" s="4"/>
      <c r="D89" s="4" t="s">
        <v>3</v>
      </c>
      <c r="E89" s="5">
        <f aca="true" t="shared" si="10" ref="E89:E94">E88+1</f>
        <v>40962</v>
      </c>
      <c r="F89" s="9">
        <f>INDEX($R$1:$R$55,M89)</f>
        <v>3800</v>
      </c>
      <c r="G89" s="4"/>
      <c r="H89" s="4"/>
      <c r="I89" s="4"/>
      <c r="J89" s="4"/>
      <c r="K89" s="4"/>
      <c r="L89" s="4"/>
      <c r="M89" s="4">
        <v>38</v>
      </c>
      <c r="N89" s="4"/>
    </row>
    <row r="90" spans="3:14" ht="18" customHeight="1">
      <c r="C90" s="4"/>
      <c r="D90" s="4" t="s">
        <v>4</v>
      </c>
      <c r="E90" s="5">
        <f t="shared" si="10"/>
        <v>40963</v>
      </c>
      <c r="F90" s="9"/>
      <c r="G90" s="4"/>
      <c r="H90" s="4"/>
      <c r="I90" s="4"/>
      <c r="J90" s="4"/>
      <c r="K90" s="4"/>
      <c r="L90" s="4"/>
      <c r="M90" s="4"/>
      <c r="N90" s="4"/>
    </row>
    <row r="91" spans="3:14" ht="18" customHeight="1">
      <c r="C91" s="4"/>
      <c r="D91" s="4" t="s">
        <v>5</v>
      </c>
      <c r="E91" s="5">
        <f t="shared" si="10"/>
        <v>40964</v>
      </c>
      <c r="F91" s="9">
        <f>INDEX($R$1:$R$55,M91)</f>
        <v>2300</v>
      </c>
      <c r="G91" s="4"/>
      <c r="H91" s="4"/>
      <c r="I91" s="4"/>
      <c r="J91" s="4"/>
      <c r="K91" s="4"/>
      <c r="L91" s="4"/>
      <c r="M91" s="4">
        <v>23</v>
      </c>
      <c r="N91" s="4"/>
    </row>
    <row r="92" spans="3:14" ht="18" customHeight="1">
      <c r="C92" s="4"/>
      <c r="D92" s="4" t="s">
        <v>6</v>
      </c>
      <c r="E92" s="5">
        <f t="shared" si="10"/>
        <v>40965</v>
      </c>
      <c r="F92" s="9"/>
      <c r="G92" s="4"/>
      <c r="H92" s="4"/>
      <c r="I92" s="4"/>
      <c r="J92" s="4"/>
      <c r="K92" s="4"/>
      <c r="L92" s="4"/>
      <c r="M92" s="4"/>
      <c r="N92" s="4"/>
    </row>
    <row r="93" spans="3:14" ht="18" customHeight="1">
      <c r="C93" s="4"/>
      <c r="D93" s="4" t="s">
        <v>0</v>
      </c>
      <c r="E93" s="5">
        <f t="shared" si="10"/>
        <v>40966</v>
      </c>
      <c r="F93" s="9"/>
      <c r="G93" s="4"/>
      <c r="H93" s="4"/>
      <c r="I93" s="4"/>
      <c r="J93" s="4"/>
      <c r="K93" s="4"/>
      <c r="L93" s="4"/>
      <c r="M93" s="4"/>
      <c r="N93" s="4"/>
    </row>
    <row r="94" spans="3:14" ht="18" customHeight="1">
      <c r="C94" s="4"/>
      <c r="D94" s="4" t="s">
        <v>1</v>
      </c>
      <c r="E94" s="5">
        <f t="shared" si="10"/>
        <v>40967</v>
      </c>
      <c r="F94" s="9"/>
      <c r="G94" s="4"/>
      <c r="H94" s="4"/>
      <c r="I94" s="4"/>
      <c r="J94" s="4"/>
      <c r="K94" s="4"/>
      <c r="L94" s="4"/>
      <c r="M94" s="4"/>
      <c r="N94" s="4"/>
    </row>
    <row r="95" spans="3:14" ht="18" customHeight="1">
      <c r="C95" s="3"/>
      <c r="D95" s="3"/>
      <c r="E95" s="6"/>
      <c r="F95" s="8"/>
      <c r="G95" s="3"/>
      <c r="H95" s="3"/>
      <c r="I95" s="3"/>
      <c r="J95" s="3"/>
      <c r="K95" s="3"/>
      <c r="L95" s="3"/>
      <c r="M95" s="3"/>
      <c r="N95" s="3"/>
    </row>
    <row r="96" spans="3:14" ht="18" customHeight="1">
      <c r="C96" s="4"/>
      <c r="D96" s="4" t="s">
        <v>2</v>
      </c>
      <c r="E96" s="5">
        <f>E94+1</f>
        <v>40968</v>
      </c>
      <c r="F96" s="9"/>
      <c r="G96" s="4"/>
      <c r="H96" s="4"/>
      <c r="I96" s="4"/>
      <c r="J96" s="4"/>
      <c r="K96" s="4"/>
      <c r="L96" s="4"/>
      <c r="M96" s="4"/>
      <c r="N96" s="4"/>
    </row>
    <row r="97" spans="3:14" ht="18" customHeight="1">
      <c r="C97" s="4"/>
      <c r="D97" s="4" t="s">
        <v>3</v>
      </c>
      <c r="E97" s="5">
        <f aca="true" t="shared" si="11" ref="E97:E102">E96+1</f>
        <v>40969</v>
      </c>
      <c r="F97" s="9">
        <f>INDEX($R$1:$R$55,M97)</f>
        <v>3800</v>
      </c>
      <c r="G97" s="4"/>
      <c r="H97" s="4"/>
      <c r="I97" s="4"/>
      <c r="J97" s="4"/>
      <c r="K97" s="4"/>
      <c r="L97" s="4"/>
      <c r="M97" s="4">
        <v>38</v>
      </c>
      <c r="N97" s="4"/>
    </row>
    <row r="98" spans="3:14" ht="18" customHeight="1">
      <c r="C98" s="4"/>
      <c r="D98" s="4" t="s">
        <v>4</v>
      </c>
      <c r="E98" s="5">
        <f t="shared" si="11"/>
        <v>40970</v>
      </c>
      <c r="F98" s="9"/>
      <c r="G98" s="4"/>
      <c r="H98" s="4"/>
      <c r="I98" s="4"/>
      <c r="J98" s="4"/>
      <c r="K98" s="4"/>
      <c r="L98" s="4"/>
      <c r="M98" s="4"/>
      <c r="N98" s="4"/>
    </row>
    <row r="99" spans="3:14" ht="18" customHeight="1">
      <c r="C99" s="4"/>
      <c r="D99" s="4" t="s">
        <v>5</v>
      </c>
      <c r="E99" s="5">
        <f t="shared" si="11"/>
        <v>40971</v>
      </c>
      <c r="F99" s="9">
        <f>INDEX($R$1:$R$55,M99)</f>
        <v>2300</v>
      </c>
      <c r="G99" s="4"/>
      <c r="H99" s="4"/>
      <c r="I99" s="4"/>
      <c r="J99" s="4"/>
      <c r="K99" s="4"/>
      <c r="L99" s="4"/>
      <c r="M99" s="4">
        <v>23</v>
      </c>
      <c r="N99" s="4"/>
    </row>
    <row r="100" spans="3:14" ht="18" customHeight="1">
      <c r="C100" s="4"/>
      <c r="D100" s="4" t="s">
        <v>6</v>
      </c>
      <c r="E100" s="5">
        <f t="shared" si="11"/>
        <v>40972</v>
      </c>
      <c r="F100" s="9"/>
      <c r="G100" s="4"/>
      <c r="H100" s="4"/>
      <c r="I100" s="4"/>
      <c r="J100" s="4"/>
      <c r="K100" s="4"/>
      <c r="L100" s="4"/>
      <c r="M100" s="4"/>
      <c r="N100" s="4"/>
    </row>
    <row r="101" spans="3:14" ht="18" customHeight="1">
      <c r="C101" s="4"/>
      <c r="D101" s="4" t="s">
        <v>0</v>
      </c>
      <c r="E101" s="5">
        <f t="shared" si="11"/>
        <v>40973</v>
      </c>
      <c r="F101" s="9"/>
      <c r="G101" s="4"/>
      <c r="H101" s="4"/>
      <c r="I101" s="4"/>
      <c r="J101" s="4"/>
      <c r="K101" s="4"/>
      <c r="L101" s="4"/>
      <c r="M101" s="4"/>
      <c r="N101" s="4"/>
    </row>
    <row r="102" spans="3:14" ht="18" customHeight="1">
      <c r="C102" s="4"/>
      <c r="D102" s="4" t="s">
        <v>1</v>
      </c>
      <c r="E102" s="5">
        <f t="shared" si="11"/>
        <v>40974</v>
      </c>
      <c r="F102" s="9"/>
      <c r="G102" s="4"/>
      <c r="H102" s="4"/>
      <c r="I102" s="4"/>
      <c r="J102" s="4"/>
      <c r="K102" s="4"/>
      <c r="L102" s="4"/>
      <c r="M102" s="4"/>
      <c r="N102" s="4"/>
    </row>
    <row r="103" spans="3:14" ht="18" customHeight="1">
      <c r="C103" s="3"/>
      <c r="D103" s="3"/>
      <c r="E103" s="6"/>
      <c r="F103" s="8"/>
      <c r="G103" s="3"/>
      <c r="H103" s="3"/>
      <c r="I103" s="3"/>
      <c r="J103" s="3"/>
      <c r="K103" s="3"/>
      <c r="L103" s="3"/>
      <c r="M103" s="3"/>
      <c r="N103" s="3"/>
    </row>
    <row r="104" spans="3:14" ht="18" customHeight="1">
      <c r="C104" s="4"/>
      <c r="D104" s="4" t="s">
        <v>2</v>
      </c>
      <c r="E104" s="5">
        <f>E102+1</f>
        <v>40975</v>
      </c>
      <c r="F104" s="9"/>
      <c r="G104" s="4"/>
      <c r="H104" s="4"/>
      <c r="I104" s="4"/>
      <c r="J104" s="4"/>
      <c r="K104" s="4"/>
      <c r="L104" s="4"/>
      <c r="M104" s="4"/>
      <c r="N104" s="4"/>
    </row>
    <row r="105" spans="3:14" ht="18" customHeight="1">
      <c r="C105" s="4"/>
      <c r="D105" s="4" t="s">
        <v>3</v>
      </c>
      <c r="E105" s="5">
        <f aca="true" t="shared" si="12" ref="E105:E110">E104+1</f>
        <v>40976</v>
      </c>
      <c r="F105" s="9">
        <f>INDEX($R$1:$R$55,M105)</f>
        <v>3800</v>
      </c>
      <c r="G105" s="4"/>
      <c r="H105" s="4"/>
      <c r="I105" s="4"/>
      <c r="J105" s="4"/>
      <c r="K105" s="4"/>
      <c r="L105" s="4"/>
      <c r="M105" s="4">
        <v>38</v>
      </c>
      <c r="N105" s="4"/>
    </row>
    <row r="106" spans="3:14" ht="18" customHeight="1">
      <c r="C106" s="4"/>
      <c r="D106" s="4" t="s">
        <v>4</v>
      </c>
      <c r="E106" s="5">
        <f t="shared" si="12"/>
        <v>40977</v>
      </c>
      <c r="F106" s="9"/>
      <c r="G106" s="4"/>
      <c r="H106" s="4"/>
      <c r="I106" s="4"/>
      <c r="J106" s="4"/>
      <c r="K106" s="4"/>
      <c r="L106" s="4"/>
      <c r="M106" s="4"/>
      <c r="N106" s="4"/>
    </row>
    <row r="107" spans="3:14" ht="18" customHeight="1">
      <c r="C107" s="4"/>
      <c r="D107" s="4" t="s">
        <v>5</v>
      </c>
      <c r="E107" s="5">
        <f t="shared" si="12"/>
        <v>40978</v>
      </c>
      <c r="F107" s="9">
        <f>INDEX($R$1:$R$55,M107)</f>
        <v>2300</v>
      </c>
      <c r="G107" s="4"/>
      <c r="H107" s="4"/>
      <c r="I107" s="4"/>
      <c r="J107" s="4"/>
      <c r="K107" s="4"/>
      <c r="L107" s="4"/>
      <c r="M107" s="4">
        <v>23</v>
      </c>
      <c r="N107" s="4"/>
    </row>
    <row r="108" spans="3:14" ht="18" customHeight="1">
      <c r="C108" s="4"/>
      <c r="D108" s="4" t="s">
        <v>6</v>
      </c>
      <c r="E108" s="5">
        <f t="shared" si="12"/>
        <v>40979</v>
      </c>
      <c r="F108" s="9"/>
      <c r="G108" s="4"/>
      <c r="H108" s="4"/>
      <c r="I108" s="4"/>
      <c r="J108" s="4"/>
      <c r="K108" s="4"/>
      <c r="L108" s="4"/>
      <c r="M108" s="4"/>
      <c r="N108" s="4"/>
    </row>
    <row r="109" spans="3:14" ht="18" customHeight="1">
      <c r="C109" s="4"/>
      <c r="D109" s="4" t="s">
        <v>0</v>
      </c>
      <c r="E109" s="5">
        <f t="shared" si="12"/>
        <v>40980</v>
      </c>
      <c r="F109" s="9"/>
      <c r="G109" s="4"/>
      <c r="H109" s="4"/>
      <c r="I109" s="4"/>
      <c r="J109" s="4"/>
      <c r="K109" s="4"/>
      <c r="L109" s="4"/>
      <c r="M109" s="4"/>
      <c r="N109" s="4"/>
    </row>
    <row r="110" spans="3:14" ht="18" customHeight="1">
      <c r="C110" s="4"/>
      <c r="D110" s="4" t="s">
        <v>1</v>
      </c>
      <c r="E110" s="5">
        <f t="shared" si="12"/>
        <v>40981</v>
      </c>
      <c r="F110" s="9"/>
      <c r="G110" s="4"/>
      <c r="H110" s="4"/>
      <c r="I110" s="4"/>
      <c r="J110" s="4"/>
      <c r="K110" s="4"/>
      <c r="L110" s="4"/>
      <c r="M110" s="4"/>
      <c r="N110" s="4"/>
    </row>
    <row r="111" spans="3:14" ht="18" customHeight="1">
      <c r="C111" s="3"/>
      <c r="D111" s="3"/>
      <c r="E111" s="6"/>
      <c r="F111" s="8"/>
      <c r="G111" s="3"/>
      <c r="H111" s="3"/>
      <c r="I111" s="3"/>
      <c r="J111" s="3"/>
      <c r="K111" s="3"/>
      <c r="L111" s="3"/>
      <c r="M111" s="3"/>
      <c r="N111" s="3"/>
    </row>
    <row r="112" spans="3:14" ht="18" customHeight="1">
      <c r="C112" s="4"/>
      <c r="D112" s="4" t="s">
        <v>2</v>
      </c>
      <c r="E112" s="5">
        <f>E110+1</f>
        <v>40982</v>
      </c>
      <c r="F112" s="9"/>
      <c r="G112" s="4"/>
      <c r="H112" s="4"/>
      <c r="I112" s="4"/>
      <c r="J112" s="4"/>
      <c r="K112" s="4"/>
      <c r="L112" s="4"/>
      <c r="M112" s="4"/>
      <c r="N112" s="4"/>
    </row>
    <row r="113" spans="3:14" ht="18" customHeight="1">
      <c r="C113" s="4"/>
      <c r="D113" s="4" t="s">
        <v>3</v>
      </c>
      <c r="E113" s="5">
        <f aca="true" t="shared" si="13" ref="E113:E118">E112+1</f>
        <v>40983</v>
      </c>
      <c r="F113" s="9">
        <f>INDEX($R$1:$R$55,M113)</f>
        <v>3800</v>
      </c>
      <c r="G113" s="4"/>
      <c r="H113" s="4"/>
      <c r="I113" s="4"/>
      <c r="J113" s="4"/>
      <c r="K113" s="4"/>
      <c r="L113" s="4"/>
      <c r="M113" s="4">
        <v>38</v>
      </c>
      <c r="N113" s="4"/>
    </row>
    <row r="114" spans="3:14" ht="18" customHeight="1">
      <c r="C114" s="4"/>
      <c r="D114" s="4" t="s">
        <v>4</v>
      </c>
      <c r="E114" s="5">
        <f t="shared" si="13"/>
        <v>40984</v>
      </c>
      <c r="F114" s="9"/>
      <c r="G114" s="4"/>
      <c r="H114" s="4"/>
      <c r="I114" s="4"/>
      <c r="J114" s="4"/>
      <c r="K114" s="4"/>
      <c r="L114" s="4"/>
      <c r="M114" s="4"/>
      <c r="N114" s="4"/>
    </row>
    <row r="115" spans="3:14" ht="18" customHeight="1">
      <c r="C115" s="4"/>
      <c r="D115" s="4" t="s">
        <v>5</v>
      </c>
      <c r="E115" s="5">
        <f t="shared" si="13"/>
        <v>40985</v>
      </c>
      <c r="F115" s="9">
        <f>INDEX($R$1:$R$55,M115)</f>
        <v>2300</v>
      </c>
      <c r="G115" s="4"/>
      <c r="H115" s="4"/>
      <c r="I115" s="4"/>
      <c r="J115" s="4"/>
      <c r="K115" s="4"/>
      <c r="L115" s="4"/>
      <c r="M115" s="4">
        <v>23</v>
      </c>
      <c r="N115" s="4"/>
    </row>
    <row r="116" spans="3:14" ht="18" customHeight="1">
      <c r="C116" s="4"/>
      <c r="D116" s="4" t="s">
        <v>6</v>
      </c>
      <c r="E116" s="5">
        <f t="shared" si="13"/>
        <v>40986</v>
      </c>
      <c r="F116" s="9"/>
      <c r="G116" s="4"/>
      <c r="H116" s="4"/>
      <c r="I116" s="4"/>
      <c r="J116" s="4"/>
      <c r="K116" s="4"/>
      <c r="L116" s="4"/>
      <c r="M116" s="4"/>
      <c r="N116" s="4"/>
    </row>
    <row r="117" spans="3:14" ht="18" customHeight="1">
      <c r="C117" s="4"/>
      <c r="D117" s="4" t="s">
        <v>0</v>
      </c>
      <c r="E117" s="5">
        <f t="shared" si="13"/>
        <v>40987</v>
      </c>
      <c r="F117" s="9"/>
      <c r="G117" s="4"/>
      <c r="H117" s="4"/>
      <c r="I117" s="4"/>
      <c r="J117" s="4"/>
      <c r="K117" s="4"/>
      <c r="L117" s="4"/>
      <c r="M117" s="4"/>
      <c r="N117" s="4"/>
    </row>
    <row r="118" spans="3:14" ht="18" customHeight="1">
      <c r="C118" s="4"/>
      <c r="D118" s="4" t="s">
        <v>1</v>
      </c>
      <c r="E118" s="5">
        <f t="shared" si="13"/>
        <v>40988</v>
      </c>
      <c r="F118" s="9"/>
      <c r="G118" s="4"/>
      <c r="H118" s="4"/>
      <c r="I118" s="4"/>
      <c r="J118" s="4"/>
      <c r="K118" s="4"/>
      <c r="L118" s="4"/>
      <c r="M118" s="4"/>
      <c r="N118" s="4"/>
    </row>
    <row r="119" spans="3:14" ht="18" customHeight="1">
      <c r="C119" s="3"/>
      <c r="D119" s="3"/>
      <c r="E119" s="6"/>
      <c r="F119" s="8"/>
      <c r="G119" s="3"/>
      <c r="H119" s="3"/>
      <c r="I119" s="3"/>
      <c r="J119" s="3"/>
      <c r="K119" s="3"/>
      <c r="L119" s="3"/>
      <c r="M119" s="3"/>
      <c r="N119" s="3"/>
    </row>
    <row r="120" spans="3:14" ht="18" customHeight="1">
      <c r="C120" s="4"/>
      <c r="D120" s="4" t="s">
        <v>2</v>
      </c>
      <c r="E120" s="5">
        <f>E118+1</f>
        <v>40989</v>
      </c>
      <c r="F120" s="9"/>
      <c r="G120" s="4"/>
      <c r="H120" s="4"/>
      <c r="I120" s="4"/>
      <c r="J120" s="4"/>
      <c r="K120" s="4"/>
      <c r="L120" s="4"/>
      <c r="M120" s="4"/>
      <c r="N120" s="4"/>
    </row>
    <row r="121" spans="3:14" ht="18" customHeight="1">
      <c r="C121" s="4"/>
      <c r="D121" s="4" t="s">
        <v>3</v>
      </c>
      <c r="E121" s="5">
        <f aca="true" t="shared" si="14" ref="E121:E126">E120+1</f>
        <v>40990</v>
      </c>
      <c r="F121" s="9">
        <f>INDEX($R$1:$R$55,M121)</f>
        <v>3800</v>
      </c>
      <c r="G121" s="4"/>
      <c r="H121" s="4"/>
      <c r="I121" s="4"/>
      <c r="J121" s="4"/>
      <c r="K121" s="4"/>
      <c r="L121" s="4"/>
      <c r="M121" s="4">
        <v>38</v>
      </c>
      <c r="N121" s="4"/>
    </row>
    <row r="122" spans="3:14" ht="18" customHeight="1">
      <c r="C122" s="4"/>
      <c r="D122" s="4" t="s">
        <v>4</v>
      </c>
      <c r="E122" s="5">
        <f t="shared" si="14"/>
        <v>40991</v>
      </c>
      <c r="F122" s="9"/>
      <c r="G122" s="4"/>
      <c r="H122" s="4"/>
      <c r="I122" s="4"/>
      <c r="J122" s="4"/>
      <c r="K122" s="4"/>
      <c r="L122" s="4"/>
      <c r="M122" s="4"/>
      <c r="N122" s="4"/>
    </row>
    <row r="123" spans="3:14" ht="18" customHeight="1">
      <c r="C123" s="4"/>
      <c r="D123" s="4" t="s">
        <v>5</v>
      </c>
      <c r="E123" s="5">
        <f t="shared" si="14"/>
        <v>40992</v>
      </c>
      <c r="F123" s="9">
        <f>INDEX($R$1:$R$55,M123)</f>
        <v>2300</v>
      </c>
      <c r="G123" s="4"/>
      <c r="H123" s="4"/>
      <c r="I123" s="4"/>
      <c r="J123" s="4"/>
      <c r="K123" s="4"/>
      <c r="L123" s="4"/>
      <c r="M123" s="4">
        <v>23</v>
      </c>
      <c r="N123" s="4"/>
    </row>
    <row r="124" spans="3:14" ht="18" customHeight="1">
      <c r="C124" s="4"/>
      <c r="D124" s="4" t="s">
        <v>6</v>
      </c>
      <c r="E124" s="5">
        <f t="shared" si="14"/>
        <v>40993</v>
      </c>
      <c r="F124" s="9"/>
      <c r="G124" s="4"/>
      <c r="H124" s="4"/>
      <c r="I124" s="4"/>
      <c r="J124" s="4"/>
      <c r="K124" s="4"/>
      <c r="L124" s="4"/>
      <c r="M124" s="4"/>
      <c r="N124" s="4"/>
    </row>
    <row r="125" spans="3:14" ht="18" customHeight="1">
      <c r="C125" s="4"/>
      <c r="D125" s="4" t="s">
        <v>0</v>
      </c>
      <c r="E125" s="5">
        <f t="shared" si="14"/>
        <v>40994</v>
      </c>
      <c r="F125" s="9"/>
      <c r="G125" s="4"/>
      <c r="H125" s="4"/>
      <c r="I125" s="4"/>
      <c r="J125" s="4"/>
      <c r="K125" s="4"/>
      <c r="L125" s="4"/>
      <c r="M125" s="4"/>
      <c r="N125" s="4"/>
    </row>
    <row r="126" spans="3:14" ht="18" customHeight="1">
      <c r="C126" s="4"/>
      <c r="D126" s="4" t="s">
        <v>1</v>
      </c>
      <c r="E126" s="5">
        <f t="shared" si="14"/>
        <v>40995</v>
      </c>
      <c r="F126" s="9"/>
      <c r="G126" s="4"/>
      <c r="H126" s="4"/>
      <c r="I126" s="4"/>
      <c r="J126" s="4"/>
      <c r="K126" s="4"/>
      <c r="L126" s="4"/>
      <c r="M126" s="4"/>
      <c r="N126" s="4"/>
    </row>
    <row r="127" spans="3:14" ht="18" customHeight="1">
      <c r="C127" s="3"/>
      <c r="D127" s="3"/>
      <c r="E127" s="6"/>
      <c r="F127" s="8"/>
      <c r="G127" s="3"/>
      <c r="H127" s="3"/>
      <c r="I127" s="3"/>
      <c r="J127" s="3"/>
      <c r="K127" s="3"/>
      <c r="L127" s="3"/>
      <c r="M127" s="3"/>
      <c r="N127" s="3"/>
    </row>
    <row r="128" spans="3:14" ht="18" customHeight="1">
      <c r="C128" s="4"/>
      <c r="D128" s="4" t="s">
        <v>2</v>
      </c>
      <c r="E128" s="5">
        <f>E126+1</f>
        <v>40996</v>
      </c>
      <c r="F128" s="9"/>
      <c r="G128" s="4"/>
      <c r="H128" s="4"/>
      <c r="I128" s="4"/>
      <c r="J128" s="4"/>
      <c r="K128" s="4"/>
      <c r="L128" s="4"/>
      <c r="M128" s="4"/>
      <c r="N128" s="4"/>
    </row>
    <row r="129" spans="3:14" ht="18" customHeight="1">
      <c r="C129" s="4"/>
      <c r="D129" s="4" t="s">
        <v>3</v>
      </c>
      <c r="E129" s="5">
        <f aca="true" t="shared" si="15" ref="E129:E134">E128+1</f>
        <v>40997</v>
      </c>
      <c r="F129" s="9">
        <f>INDEX($R$1:$R$55,M129)</f>
        <v>3800</v>
      </c>
      <c r="G129" s="4"/>
      <c r="H129" s="4"/>
      <c r="I129" s="4"/>
      <c r="J129" s="4"/>
      <c r="K129" s="4"/>
      <c r="L129" s="4"/>
      <c r="M129" s="4">
        <v>38</v>
      </c>
      <c r="N129" s="4"/>
    </row>
    <row r="130" spans="3:14" ht="18" customHeight="1">
      <c r="C130" s="4"/>
      <c r="D130" s="4" t="s">
        <v>4</v>
      </c>
      <c r="E130" s="5">
        <f t="shared" si="15"/>
        <v>40998</v>
      </c>
      <c r="F130" s="9"/>
      <c r="G130" s="4"/>
      <c r="H130" s="4"/>
      <c r="I130" s="4"/>
      <c r="J130" s="4"/>
      <c r="K130" s="4"/>
      <c r="L130" s="4"/>
      <c r="M130" s="4"/>
      <c r="N130" s="4"/>
    </row>
    <row r="131" spans="3:14" ht="18" customHeight="1">
      <c r="C131" s="4"/>
      <c r="D131" s="4" t="s">
        <v>5</v>
      </c>
      <c r="E131" s="5">
        <f t="shared" si="15"/>
        <v>40999</v>
      </c>
      <c r="F131" s="9">
        <f>INDEX($R$1:$R$55,M131)</f>
        <v>2300</v>
      </c>
      <c r="G131" s="4"/>
      <c r="H131" s="4"/>
      <c r="I131" s="4"/>
      <c r="J131" s="4"/>
      <c r="K131" s="4"/>
      <c r="L131" s="4"/>
      <c r="M131" s="4">
        <v>23</v>
      </c>
      <c r="N131" s="4"/>
    </row>
    <row r="132" spans="3:14" ht="18" customHeight="1">
      <c r="C132" s="4"/>
      <c r="D132" s="4" t="s">
        <v>6</v>
      </c>
      <c r="E132" s="5">
        <f t="shared" si="15"/>
        <v>41000</v>
      </c>
      <c r="F132" s="9"/>
      <c r="G132" s="4"/>
      <c r="H132" s="4"/>
      <c r="I132" s="4"/>
      <c r="J132" s="4"/>
      <c r="K132" s="4"/>
      <c r="L132" s="4"/>
      <c r="M132" s="4"/>
      <c r="N132" s="4"/>
    </row>
    <row r="133" spans="3:14" ht="18" customHeight="1">
      <c r="C133" s="4"/>
      <c r="D133" s="4" t="s">
        <v>0</v>
      </c>
      <c r="E133" s="5">
        <f t="shared" si="15"/>
        <v>41001</v>
      </c>
      <c r="F133" s="9"/>
      <c r="G133" s="4"/>
      <c r="H133" s="4"/>
      <c r="I133" s="4"/>
      <c r="J133" s="4"/>
      <c r="K133" s="4"/>
      <c r="L133" s="4"/>
      <c r="M133" s="4"/>
      <c r="N133" s="4"/>
    </row>
    <row r="134" spans="3:14" ht="18" customHeight="1">
      <c r="C134" s="4"/>
      <c r="D134" s="4" t="s">
        <v>1</v>
      </c>
      <c r="E134" s="5">
        <f t="shared" si="15"/>
        <v>41002</v>
      </c>
      <c r="F134" s="9"/>
      <c r="G134" s="4"/>
      <c r="H134" s="4"/>
      <c r="I134" s="4"/>
      <c r="J134" s="4"/>
      <c r="K134" s="4"/>
      <c r="L134" s="4"/>
      <c r="M134" s="4"/>
      <c r="N134" s="4"/>
    </row>
    <row r="135" spans="3:14" ht="18" customHeight="1">
      <c r="C135" s="3"/>
      <c r="D135" s="3"/>
      <c r="E135" s="6"/>
      <c r="F135" s="8"/>
      <c r="G135" s="3"/>
      <c r="H135" s="3"/>
      <c r="I135" s="3"/>
      <c r="J135" s="3"/>
      <c r="K135" s="3"/>
      <c r="L135" s="3"/>
      <c r="M135" s="3"/>
      <c r="N135" s="3"/>
    </row>
    <row r="136" spans="3:14" ht="18" customHeight="1">
      <c r="C136" s="4"/>
      <c r="D136" s="4" t="s">
        <v>2</v>
      </c>
      <c r="E136" s="5">
        <f>E134+1</f>
        <v>41003</v>
      </c>
      <c r="F136" s="9"/>
      <c r="G136" s="4"/>
      <c r="H136" s="4"/>
      <c r="I136" s="4"/>
      <c r="J136" s="4"/>
      <c r="K136" s="4"/>
      <c r="L136" s="4"/>
      <c r="M136" s="4"/>
      <c r="N136" s="4"/>
    </row>
    <row r="137" spans="3:14" ht="18" customHeight="1">
      <c r="C137" s="4"/>
      <c r="D137" s="4" t="s">
        <v>3</v>
      </c>
      <c r="E137" s="5">
        <f aca="true" t="shared" si="16" ref="E137:E142">E136+1</f>
        <v>41004</v>
      </c>
      <c r="F137" s="9">
        <f>INDEX($R$1:$R$55,M137)</f>
        <v>3800</v>
      </c>
      <c r="G137" s="4"/>
      <c r="H137" s="4"/>
      <c r="I137" s="4"/>
      <c r="J137" s="4"/>
      <c r="K137" s="4"/>
      <c r="L137" s="4"/>
      <c r="M137" s="4">
        <v>38</v>
      </c>
      <c r="N137" s="4"/>
    </row>
    <row r="138" spans="3:14" ht="18" customHeight="1">
      <c r="C138" s="4"/>
      <c r="D138" s="4" t="s">
        <v>4</v>
      </c>
      <c r="E138" s="5">
        <f t="shared" si="16"/>
        <v>41005</v>
      </c>
      <c r="F138" s="9"/>
      <c r="G138" s="4"/>
      <c r="H138" s="4"/>
      <c r="I138" s="4"/>
      <c r="J138" s="4"/>
      <c r="K138" s="4"/>
      <c r="L138" s="4"/>
      <c r="M138" s="4"/>
      <c r="N138" s="4"/>
    </row>
    <row r="139" spans="3:14" ht="18" customHeight="1">
      <c r="C139" s="4"/>
      <c r="D139" s="4" t="s">
        <v>5</v>
      </c>
      <c r="E139" s="5">
        <f t="shared" si="16"/>
        <v>41006</v>
      </c>
      <c r="F139" s="9">
        <f>INDEX($R$1:$R$55,M139)</f>
        <v>2300</v>
      </c>
      <c r="G139" s="4"/>
      <c r="H139" s="4"/>
      <c r="I139" s="4"/>
      <c r="J139" s="4"/>
      <c r="K139" s="4"/>
      <c r="L139" s="4"/>
      <c r="M139" s="4">
        <v>23</v>
      </c>
      <c r="N139" s="4"/>
    </row>
    <row r="140" spans="3:14" ht="18" customHeight="1">
      <c r="C140" s="4"/>
      <c r="D140" s="4" t="s">
        <v>6</v>
      </c>
      <c r="E140" s="5">
        <f t="shared" si="16"/>
        <v>41007</v>
      </c>
      <c r="F140" s="9"/>
      <c r="G140" s="4"/>
      <c r="H140" s="4"/>
      <c r="I140" s="4"/>
      <c r="J140" s="4"/>
      <c r="K140" s="4"/>
      <c r="L140" s="4"/>
      <c r="M140" s="4"/>
      <c r="N140" s="4"/>
    </row>
    <row r="141" spans="3:14" ht="18" customHeight="1">
      <c r="C141" s="4"/>
      <c r="D141" s="4" t="s">
        <v>0</v>
      </c>
      <c r="E141" s="5">
        <f t="shared" si="16"/>
        <v>41008</v>
      </c>
      <c r="F141" s="9"/>
      <c r="G141" s="4"/>
      <c r="H141" s="4"/>
      <c r="I141" s="4"/>
      <c r="J141" s="4"/>
      <c r="K141" s="4"/>
      <c r="L141" s="4"/>
      <c r="M141" s="4"/>
      <c r="N141" s="4"/>
    </row>
    <row r="142" spans="3:14" ht="18" customHeight="1">
      <c r="C142" s="4"/>
      <c r="D142" s="4" t="s">
        <v>1</v>
      </c>
      <c r="E142" s="5">
        <f t="shared" si="16"/>
        <v>41009</v>
      </c>
      <c r="F142" s="9"/>
      <c r="G142" s="4"/>
      <c r="H142" s="4"/>
      <c r="I142" s="4"/>
      <c r="J142" s="4"/>
      <c r="K142" s="4"/>
      <c r="L142" s="4"/>
      <c r="M142" s="4"/>
      <c r="N142" s="4"/>
    </row>
    <row r="143" spans="3:14" ht="18" customHeight="1">
      <c r="C143" s="3"/>
      <c r="D143" s="3"/>
      <c r="E143" s="6"/>
      <c r="F143" s="8"/>
      <c r="G143" s="3"/>
      <c r="H143" s="3"/>
      <c r="I143" s="3"/>
      <c r="J143" s="3"/>
      <c r="K143" s="3"/>
      <c r="L143" s="3"/>
      <c r="M143" s="3"/>
      <c r="N143" s="3"/>
    </row>
    <row r="144" spans="3:14" ht="18" customHeight="1">
      <c r="C144" s="4"/>
      <c r="D144" s="4" t="s">
        <v>2</v>
      </c>
      <c r="E144" s="5">
        <f>E142+1</f>
        <v>41010</v>
      </c>
      <c r="F144" s="9"/>
      <c r="G144" s="4"/>
      <c r="H144" s="4"/>
      <c r="I144" s="4"/>
      <c r="J144" s="4"/>
      <c r="K144" s="4"/>
      <c r="L144" s="4"/>
      <c r="M144" s="4"/>
      <c r="N144" s="4"/>
    </row>
    <row r="145" spans="3:14" ht="18" customHeight="1">
      <c r="C145" s="4"/>
      <c r="D145" s="4" t="s">
        <v>3</v>
      </c>
      <c r="E145" s="5">
        <f aca="true" t="shared" si="17" ref="E145:E150">E144+1</f>
        <v>41011</v>
      </c>
      <c r="F145" s="9">
        <f>INDEX($R$1:$R$55,M145)</f>
        <v>3800</v>
      </c>
      <c r="G145" s="4"/>
      <c r="H145" s="4"/>
      <c r="I145" s="4"/>
      <c r="J145" s="4"/>
      <c r="K145" s="4"/>
      <c r="L145" s="4"/>
      <c r="M145" s="4">
        <v>38</v>
      </c>
      <c r="N145" s="4"/>
    </row>
    <row r="146" spans="3:14" ht="18" customHeight="1">
      <c r="C146" s="4"/>
      <c r="D146" s="4" t="s">
        <v>4</v>
      </c>
      <c r="E146" s="5">
        <f t="shared" si="17"/>
        <v>41012</v>
      </c>
      <c r="F146" s="9"/>
      <c r="G146" s="4"/>
      <c r="H146" s="4"/>
      <c r="I146" s="4"/>
      <c r="J146" s="4"/>
      <c r="K146" s="4"/>
      <c r="L146" s="4"/>
      <c r="M146" s="4"/>
      <c r="N146" s="4"/>
    </row>
    <row r="147" spans="3:14" ht="18" customHeight="1">
      <c r="C147" s="4"/>
      <c r="D147" s="4" t="s">
        <v>5</v>
      </c>
      <c r="E147" s="5">
        <f t="shared" si="17"/>
        <v>41013</v>
      </c>
      <c r="F147" s="9">
        <f>INDEX($R$1:$R$55,M147)</f>
        <v>2300</v>
      </c>
      <c r="G147" s="4"/>
      <c r="H147" s="4"/>
      <c r="I147" s="4"/>
      <c r="J147" s="4"/>
      <c r="K147" s="4"/>
      <c r="L147" s="4"/>
      <c r="M147" s="4">
        <v>23</v>
      </c>
      <c r="N147" s="4"/>
    </row>
    <row r="148" spans="3:14" ht="18" customHeight="1">
      <c r="C148" s="4"/>
      <c r="D148" s="4" t="s">
        <v>6</v>
      </c>
      <c r="E148" s="5">
        <f t="shared" si="17"/>
        <v>41014</v>
      </c>
      <c r="F148" s="9"/>
      <c r="G148" s="4"/>
      <c r="H148" s="4"/>
      <c r="I148" s="4"/>
      <c r="J148" s="4"/>
      <c r="K148" s="4"/>
      <c r="L148" s="4"/>
      <c r="M148" s="4"/>
      <c r="N148" s="4"/>
    </row>
    <row r="149" spans="3:14" ht="18" customHeight="1">
      <c r="C149" s="4"/>
      <c r="D149" s="4" t="s">
        <v>0</v>
      </c>
      <c r="E149" s="5">
        <f t="shared" si="17"/>
        <v>41015</v>
      </c>
      <c r="F149" s="9"/>
      <c r="G149" s="4"/>
      <c r="H149" s="4"/>
      <c r="I149" s="4"/>
      <c r="J149" s="4"/>
      <c r="K149" s="4"/>
      <c r="L149" s="4"/>
      <c r="M149" s="4"/>
      <c r="N149" s="4"/>
    </row>
    <row r="150" spans="3:14" ht="18" customHeight="1">
      <c r="C150" s="4"/>
      <c r="D150" s="4" t="s">
        <v>1</v>
      </c>
      <c r="E150" s="5">
        <f t="shared" si="17"/>
        <v>41016</v>
      </c>
      <c r="F150" s="9"/>
      <c r="G150" s="4"/>
      <c r="H150" s="4"/>
      <c r="I150" s="4"/>
      <c r="J150" s="4"/>
      <c r="K150" s="4"/>
      <c r="L150" s="4"/>
      <c r="M150" s="4"/>
      <c r="N150" s="4"/>
    </row>
    <row r="151" spans="3:14" ht="18" customHeight="1">
      <c r="C151" s="3"/>
      <c r="D151" s="3"/>
      <c r="E151" s="6"/>
      <c r="F151" s="8"/>
      <c r="G151" s="3"/>
      <c r="H151" s="3"/>
      <c r="I151" s="3"/>
      <c r="J151" s="3"/>
      <c r="K151" s="3"/>
      <c r="L151" s="3"/>
      <c r="M151" s="3"/>
      <c r="N151" s="3"/>
    </row>
    <row r="152" spans="3:14" ht="18" customHeight="1">
      <c r="C152" s="4"/>
      <c r="D152" s="4" t="s">
        <v>2</v>
      </c>
      <c r="E152" s="5">
        <f>E150+1</f>
        <v>41017</v>
      </c>
      <c r="F152" s="9"/>
      <c r="G152" s="4"/>
      <c r="H152" s="4"/>
      <c r="I152" s="4"/>
      <c r="J152" s="4"/>
      <c r="K152" s="4"/>
      <c r="L152" s="4"/>
      <c r="M152" s="4"/>
      <c r="N152" s="4"/>
    </row>
    <row r="153" spans="3:14" ht="18" customHeight="1">
      <c r="C153" s="4"/>
      <c r="D153" s="4" t="s">
        <v>3</v>
      </c>
      <c r="E153" s="5">
        <f aca="true" t="shared" si="18" ref="E153:E158">E152+1</f>
        <v>41018</v>
      </c>
      <c r="F153" s="9">
        <f>INDEX($R$1:$R$55,M153)</f>
        <v>3800</v>
      </c>
      <c r="G153" s="4"/>
      <c r="H153" s="4"/>
      <c r="I153" s="4"/>
      <c r="J153" s="4"/>
      <c r="K153" s="4"/>
      <c r="L153" s="4"/>
      <c r="M153" s="4">
        <v>38</v>
      </c>
      <c r="N153" s="4"/>
    </row>
    <row r="154" spans="3:14" ht="18" customHeight="1">
      <c r="C154" s="4"/>
      <c r="D154" s="4" t="s">
        <v>4</v>
      </c>
      <c r="E154" s="5">
        <f t="shared" si="18"/>
        <v>41019</v>
      </c>
      <c r="F154" s="9"/>
      <c r="G154" s="4"/>
      <c r="H154" s="4"/>
      <c r="I154" s="4"/>
      <c r="J154" s="4"/>
      <c r="K154" s="4"/>
      <c r="L154" s="4"/>
      <c r="M154" s="4"/>
      <c r="N154" s="4"/>
    </row>
    <row r="155" spans="3:14" ht="18" customHeight="1">
      <c r="C155" s="4"/>
      <c r="D155" s="4" t="s">
        <v>5</v>
      </c>
      <c r="E155" s="5">
        <f t="shared" si="18"/>
        <v>41020</v>
      </c>
      <c r="F155" s="9">
        <f>INDEX($R$1:$R$55,M155)</f>
        <v>2300</v>
      </c>
      <c r="G155" s="4"/>
      <c r="H155" s="4"/>
      <c r="I155" s="4"/>
      <c r="J155" s="4"/>
      <c r="K155" s="4"/>
      <c r="L155" s="4"/>
      <c r="M155" s="4">
        <v>23</v>
      </c>
      <c r="N155" s="4"/>
    </row>
    <row r="156" spans="3:14" ht="18" customHeight="1">
      <c r="C156" s="4"/>
      <c r="D156" s="4" t="s">
        <v>6</v>
      </c>
      <c r="E156" s="5">
        <f t="shared" si="18"/>
        <v>41021</v>
      </c>
      <c r="F156" s="9"/>
      <c r="G156" s="4"/>
      <c r="H156" s="4"/>
      <c r="I156" s="4"/>
      <c r="J156" s="4"/>
      <c r="K156" s="4"/>
      <c r="L156" s="4"/>
      <c r="M156" s="4"/>
      <c r="N156" s="4"/>
    </row>
    <row r="157" spans="3:14" ht="18" customHeight="1">
      <c r="C157" s="4"/>
      <c r="D157" s="4" t="s">
        <v>0</v>
      </c>
      <c r="E157" s="5">
        <f t="shared" si="18"/>
        <v>41022</v>
      </c>
      <c r="F157" s="9"/>
      <c r="G157" s="4"/>
      <c r="H157" s="4"/>
      <c r="I157" s="4"/>
      <c r="J157" s="4"/>
      <c r="K157" s="4"/>
      <c r="L157" s="4"/>
      <c r="M157" s="4"/>
      <c r="N157" s="4"/>
    </row>
    <row r="158" spans="3:14" ht="18" customHeight="1">
      <c r="C158" s="4"/>
      <c r="D158" s="4" t="s">
        <v>1</v>
      </c>
      <c r="E158" s="5">
        <f t="shared" si="18"/>
        <v>41023</v>
      </c>
      <c r="F158" s="9"/>
      <c r="G158" s="4"/>
      <c r="H158" s="4"/>
      <c r="I158" s="4"/>
      <c r="J158" s="4"/>
      <c r="K158" s="4"/>
      <c r="L158" s="4"/>
      <c r="M158" s="4"/>
      <c r="N158" s="4"/>
    </row>
    <row r="159" spans="3:14" ht="18" customHeight="1">
      <c r="C159" s="3"/>
      <c r="D159" s="3"/>
      <c r="E159" s="6"/>
      <c r="F159" s="8"/>
      <c r="G159" s="3"/>
      <c r="H159" s="3"/>
      <c r="I159" s="3"/>
      <c r="J159" s="3"/>
      <c r="K159" s="3"/>
      <c r="L159" s="3"/>
      <c r="M159" s="3"/>
      <c r="N159" s="3"/>
    </row>
    <row r="160" spans="3:14" ht="18" customHeight="1">
      <c r="C160" s="4"/>
      <c r="D160" s="4" t="s">
        <v>2</v>
      </c>
      <c r="E160" s="5">
        <f>E158+1</f>
        <v>41024</v>
      </c>
      <c r="F160" s="9"/>
      <c r="G160" s="4"/>
      <c r="H160" s="4"/>
      <c r="I160" s="4"/>
      <c r="J160" s="4"/>
      <c r="K160" s="4"/>
      <c r="L160" s="4"/>
      <c r="M160" s="4"/>
      <c r="N160" s="4"/>
    </row>
    <row r="161" spans="3:14" ht="18" customHeight="1">
      <c r="C161" s="4"/>
      <c r="D161" s="4" t="s">
        <v>3</v>
      </c>
      <c r="E161" s="5">
        <f aca="true" t="shared" si="19" ref="E161:E166">E160+1</f>
        <v>41025</v>
      </c>
      <c r="F161" s="9">
        <f>INDEX($R$1:$R$55,M161)</f>
        <v>3800</v>
      </c>
      <c r="G161" s="4"/>
      <c r="H161" s="4"/>
      <c r="I161" s="4"/>
      <c r="J161" s="4"/>
      <c r="K161" s="4"/>
      <c r="L161" s="4"/>
      <c r="M161" s="4">
        <v>38</v>
      </c>
      <c r="N161" s="4"/>
    </row>
    <row r="162" spans="3:14" ht="18" customHeight="1">
      <c r="C162" s="4"/>
      <c r="D162" s="4" t="s">
        <v>4</v>
      </c>
      <c r="E162" s="5">
        <f t="shared" si="19"/>
        <v>41026</v>
      </c>
      <c r="F162" s="9"/>
      <c r="G162" s="4"/>
      <c r="H162" s="4"/>
      <c r="I162" s="4"/>
      <c r="J162" s="4"/>
      <c r="K162" s="4"/>
      <c r="L162" s="4"/>
      <c r="M162" s="4"/>
      <c r="N162" s="4"/>
    </row>
    <row r="163" spans="3:14" ht="18" customHeight="1">
      <c r="C163" s="4"/>
      <c r="D163" s="4" t="s">
        <v>5</v>
      </c>
      <c r="E163" s="5">
        <f t="shared" si="19"/>
        <v>41027</v>
      </c>
      <c r="F163" s="9">
        <f>INDEX($R$1:$R$55,M163)</f>
        <v>2300</v>
      </c>
      <c r="G163" s="4"/>
      <c r="H163" s="4"/>
      <c r="I163" s="4"/>
      <c r="J163" s="4"/>
      <c r="K163" s="4"/>
      <c r="L163" s="4"/>
      <c r="M163" s="4">
        <v>23</v>
      </c>
      <c r="N163" s="4"/>
    </row>
    <row r="164" spans="3:14" ht="18" customHeight="1">
      <c r="C164" s="4"/>
      <c r="D164" s="4" t="s">
        <v>6</v>
      </c>
      <c r="E164" s="5">
        <f t="shared" si="19"/>
        <v>41028</v>
      </c>
      <c r="F164" s="9"/>
      <c r="G164" s="4"/>
      <c r="H164" s="4"/>
      <c r="I164" s="4"/>
      <c r="J164" s="4"/>
      <c r="K164" s="4"/>
      <c r="L164" s="4"/>
      <c r="M164" s="4"/>
      <c r="N164" s="4"/>
    </row>
    <row r="165" spans="3:14" ht="18" customHeight="1">
      <c r="C165" s="4"/>
      <c r="D165" s="4" t="s">
        <v>0</v>
      </c>
      <c r="E165" s="5">
        <f t="shared" si="19"/>
        <v>41029</v>
      </c>
      <c r="F165" s="9"/>
      <c r="G165" s="4"/>
      <c r="H165" s="4"/>
      <c r="I165" s="4"/>
      <c r="J165" s="4"/>
      <c r="K165" s="4"/>
      <c r="L165" s="4"/>
      <c r="M165" s="4"/>
      <c r="N165" s="4"/>
    </row>
    <row r="166" spans="3:14" ht="18" customHeight="1">
      <c r="C166" s="4"/>
      <c r="D166" s="4" t="s">
        <v>1</v>
      </c>
      <c r="E166" s="5">
        <f t="shared" si="19"/>
        <v>41030</v>
      </c>
      <c r="F166" s="9"/>
      <c r="G166" s="4"/>
      <c r="H166" s="4"/>
      <c r="I166" s="4"/>
      <c r="J166" s="4"/>
      <c r="K166" s="4"/>
      <c r="L166" s="4"/>
      <c r="M166" s="4"/>
      <c r="N166" s="4"/>
    </row>
    <row r="167" spans="3:14" ht="18" customHeight="1">
      <c r="C167" s="3"/>
      <c r="D167" s="3"/>
      <c r="E167" s="6"/>
      <c r="F167" s="8"/>
      <c r="G167" s="3"/>
      <c r="H167" s="3"/>
      <c r="I167" s="3"/>
      <c r="J167" s="3"/>
      <c r="K167" s="3"/>
      <c r="L167" s="3"/>
      <c r="M167" s="3"/>
      <c r="N167" s="3"/>
    </row>
    <row r="168" spans="3:14" ht="18" customHeight="1">
      <c r="C168" s="4"/>
      <c r="D168" s="4" t="s">
        <v>2</v>
      </c>
      <c r="E168" s="5">
        <f>E166+1</f>
        <v>41031</v>
      </c>
      <c r="F168" s="9"/>
      <c r="G168" s="4"/>
      <c r="H168" s="4"/>
      <c r="I168" s="4"/>
      <c r="J168" s="4"/>
      <c r="K168" s="4"/>
      <c r="L168" s="4"/>
      <c r="M168" s="4"/>
      <c r="N168" s="4"/>
    </row>
    <row r="169" spans="3:14" ht="18" customHeight="1">
      <c r="C169" s="4"/>
      <c r="D169" s="4" t="s">
        <v>3</v>
      </c>
      <c r="E169" s="5">
        <f aca="true" t="shared" si="20" ref="E169:E174">E168+1</f>
        <v>41032</v>
      </c>
      <c r="F169" s="9">
        <f>INDEX($R$1:$R$55,M169)</f>
        <v>3800</v>
      </c>
      <c r="G169" s="4"/>
      <c r="H169" s="4"/>
      <c r="I169" s="4"/>
      <c r="J169" s="4"/>
      <c r="K169" s="4"/>
      <c r="L169" s="4"/>
      <c r="M169" s="4">
        <v>38</v>
      </c>
      <c r="N169" s="4"/>
    </row>
    <row r="170" spans="3:14" ht="18" customHeight="1">
      <c r="C170" s="4"/>
      <c r="D170" s="4" t="s">
        <v>4</v>
      </c>
      <c r="E170" s="5">
        <f t="shared" si="20"/>
        <v>41033</v>
      </c>
      <c r="F170" s="9"/>
      <c r="G170" s="4"/>
      <c r="H170" s="4"/>
      <c r="I170" s="4"/>
      <c r="J170" s="4"/>
      <c r="K170" s="4"/>
      <c r="L170" s="4"/>
      <c r="M170" s="4"/>
      <c r="N170" s="4"/>
    </row>
    <row r="171" spans="3:14" ht="18" customHeight="1">
      <c r="C171" s="4"/>
      <c r="D171" s="4" t="s">
        <v>5</v>
      </c>
      <c r="E171" s="5">
        <f t="shared" si="20"/>
        <v>41034</v>
      </c>
      <c r="F171" s="9">
        <f>INDEX($R$1:$R$55,M171)</f>
        <v>2300</v>
      </c>
      <c r="G171" s="4"/>
      <c r="H171" s="4"/>
      <c r="I171" s="4"/>
      <c r="J171" s="4"/>
      <c r="K171" s="4"/>
      <c r="L171" s="4"/>
      <c r="M171" s="4">
        <v>23</v>
      </c>
      <c r="N171" s="4"/>
    </row>
    <row r="172" spans="3:14" ht="18" customHeight="1">
      <c r="C172" s="4"/>
      <c r="D172" s="4" t="s">
        <v>6</v>
      </c>
      <c r="E172" s="5">
        <f t="shared" si="20"/>
        <v>41035</v>
      </c>
      <c r="F172" s="9"/>
      <c r="G172" s="4"/>
      <c r="H172" s="4"/>
      <c r="I172" s="4"/>
      <c r="J172" s="4"/>
      <c r="K172" s="4"/>
      <c r="L172" s="4"/>
      <c r="M172" s="4"/>
      <c r="N172" s="4"/>
    </row>
    <row r="173" spans="3:14" ht="18" customHeight="1">
      <c r="C173" s="4"/>
      <c r="D173" s="4" t="s">
        <v>0</v>
      </c>
      <c r="E173" s="5">
        <f t="shared" si="20"/>
        <v>41036</v>
      </c>
      <c r="F173" s="9"/>
      <c r="G173" s="4"/>
      <c r="H173" s="4"/>
      <c r="I173" s="4"/>
      <c r="J173" s="4"/>
      <c r="K173" s="4"/>
      <c r="L173" s="4"/>
      <c r="M173" s="4"/>
      <c r="N173" s="4"/>
    </row>
    <row r="174" spans="3:14" ht="18" customHeight="1">
      <c r="C174" s="4"/>
      <c r="D174" s="4" t="s">
        <v>1</v>
      </c>
      <c r="E174" s="5">
        <f t="shared" si="20"/>
        <v>41037</v>
      </c>
      <c r="F174" s="9"/>
      <c r="G174" s="4"/>
      <c r="H174" s="4"/>
      <c r="I174" s="4"/>
      <c r="J174" s="4"/>
      <c r="K174" s="4"/>
      <c r="L174" s="4"/>
      <c r="M174" s="4"/>
      <c r="N174" s="4"/>
    </row>
    <row r="175" spans="3:14" ht="18" customHeight="1">
      <c r="C175" s="3"/>
      <c r="D175" s="3"/>
      <c r="E175" s="6"/>
      <c r="F175" s="8"/>
      <c r="G175" s="3"/>
      <c r="H175" s="3"/>
      <c r="I175" s="3"/>
      <c r="J175" s="3"/>
      <c r="K175" s="3"/>
      <c r="L175" s="3"/>
      <c r="M175" s="3"/>
      <c r="N175" s="3"/>
    </row>
    <row r="176" spans="3:14" ht="18" customHeight="1">
      <c r="C176" s="4"/>
      <c r="D176" s="4" t="s">
        <v>2</v>
      </c>
      <c r="E176" s="5">
        <f>E174+1</f>
        <v>41038</v>
      </c>
      <c r="F176" s="9"/>
      <c r="G176" s="4"/>
      <c r="H176" s="4"/>
      <c r="I176" s="4"/>
      <c r="J176" s="4"/>
      <c r="K176" s="4"/>
      <c r="L176" s="4"/>
      <c r="M176" s="4"/>
      <c r="N176" s="4"/>
    </row>
    <row r="177" spans="3:14" ht="18" customHeight="1">
      <c r="C177" s="4"/>
      <c r="D177" s="4" t="s">
        <v>3</v>
      </c>
      <c r="E177" s="5">
        <f aca="true" t="shared" si="21" ref="E177:E182">E176+1</f>
        <v>41039</v>
      </c>
      <c r="F177" s="9">
        <f>INDEX($R$1:$R$55,M177)</f>
        <v>3800</v>
      </c>
      <c r="G177" s="4"/>
      <c r="H177" s="4"/>
      <c r="I177" s="4"/>
      <c r="J177" s="4"/>
      <c r="K177" s="4"/>
      <c r="L177" s="4"/>
      <c r="M177" s="4">
        <v>38</v>
      </c>
      <c r="N177" s="4"/>
    </row>
    <row r="178" spans="3:14" ht="18" customHeight="1">
      <c r="C178" s="4"/>
      <c r="D178" s="4" t="s">
        <v>4</v>
      </c>
      <c r="E178" s="5">
        <f t="shared" si="21"/>
        <v>41040</v>
      </c>
      <c r="F178" s="9"/>
      <c r="G178" s="4"/>
      <c r="H178" s="4"/>
      <c r="I178" s="4"/>
      <c r="J178" s="4"/>
      <c r="K178" s="4"/>
      <c r="L178" s="4"/>
      <c r="M178" s="4"/>
      <c r="N178" s="4"/>
    </row>
    <row r="179" spans="3:14" ht="18" customHeight="1">
      <c r="C179" s="4"/>
      <c r="D179" s="4" t="s">
        <v>5</v>
      </c>
      <c r="E179" s="5">
        <f t="shared" si="21"/>
        <v>41041</v>
      </c>
      <c r="F179" s="9">
        <f>INDEX($R$1:$R$55,M179)</f>
        <v>2300</v>
      </c>
      <c r="G179" s="4"/>
      <c r="H179" s="4"/>
      <c r="I179" s="4"/>
      <c r="J179" s="4"/>
      <c r="K179" s="4"/>
      <c r="L179" s="4"/>
      <c r="M179" s="4">
        <v>23</v>
      </c>
      <c r="N179" s="4"/>
    </row>
    <row r="180" spans="3:14" ht="18" customHeight="1">
      <c r="C180" s="4"/>
      <c r="D180" s="4" t="s">
        <v>6</v>
      </c>
      <c r="E180" s="5">
        <f t="shared" si="21"/>
        <v>41042</v>
      </c>
      <c r="F180" s="9"/>
      <c r="G180" s="4"/>
      <c r="H180" s="4"/>
      <c r="I180" s="4"/>
      <c r="J180" s="4"/>
      <c r="K180" s="4"/>
      <c r="L180" s="4"/>
      <c r="M180" s="4"/>
      <c r="N180" s="4"/>
    </row>
    <row r="181" spans="3:14" ht="18" customHeight="1">
      <c r="C181" s="4"/>
      <c r="D181" s="4" t="s">
        <v>0</v>
      </c>
      <c r="E181" s="5">
        <f t="shared" si="21"/>
        <v>41043</v>
      </c>
      <c r="F181" s="9"/>
      <c r="G181" s="4"/>
      <c r="H181" s="4"/>
      <c r="I181" s="4"/>
      <c r="J181" s="4"/>
      <c r="K181" s="4"/>
      <c r="L181" s="4"/>
      <c r="M181" s="4"/>
      <c r="N181" s="4"/>
    </row>
    <row r="182" spans="3:14" ht="18" customHeight="1">
      <c r="C182" s="4"/>
      <c r="D182" s="4" t="s">
        <v>1</v>
      </c>
      <c r="E182" s="5">
        <f t="shared" si="21"/>
        <v>41044</v>
      </c>
      <c r="F182" s="9"/>
      <c r="G182" s="4"/>
      <c r="H182" s="4"/>
      <c r="I182" s="4"/>
      <c r="J182" s="4"/>
      <c r="K182" s="4"/>
      <c r="L182" s="4"/>
      <c r="M182" s="4"/>
      <c r="N182" s="4"/>
    </row>
    <row r="183" spans="3:14" ht="18" customHeight="1">
      <c r="C183" s="3"/>
      <c r="D183" s="3"/>
      <c r="E183" s="6"/>
      <c r="F183" s="8"/>
      <c r="G183" s="3"/>
      <c r="H183" s="3"/>
      <c r="I183" s="3"/>
      <c r="J183" s="3"/>
      <c r="K183" s="3"/>
      <c r="L183" s="3"/>
      <c r="M183" s="3"/>
      <c r="N183" s="3"/>
    </row>
    <row r="184" spans="3:14" ht="18" customHeight="1">
      <c r="C184" s="4"/>
      <c r="D184" s="4" t="s">
        <v>2</v>
      </c>
      <c r="E184" s="5">
        <f>E182+1</f>
        <v>41045</v>
      </c>
      <c r="F184" s="9"/>
      <c r="G184" s="4"/>
      <c r="H184" s="4"/>
      <c r="I184" s="4"/>
      <c r="J184" s="4"/>
      <c r="K184" s="4"/>
      <c r="L184" s="4"/>
      <c r="M184" s="4"/>
      <c r="N184" s="4"/>
    </row>
    <row r="185" spans="3:14" ht="18" customHeight="1">
      <c r="C185" s="4"/>
      <c r="D185" s="4" t="s">
        <v>3</v>
      </c>
      <c r="E185" s="5">
        <f aca="true" t="shared" si="22" ref="E185:E190">E184+1</f>
        <v>41046</v>
      </c>
      <c r="F185" s="9">
        <f>INDEX($R$1:$R$55,M185)</f>
        <v>3800</v>
      </c>
      <c r="G185" s="4"/>
      <c r="H185" s="4"/>
      <c r="I185" s="4"/>
      <c r="J185" s="4"/>
      <c r="K185" s="4"/>
      <c r="L185" s="4"/>
      <c r="M185" s="4">
        <v>38</v>
      </c>
      <c r="N185" s="4"/>
    </row>
    <row r="186" spans="3:14" ht="18" customHeight="1">
      <c r="C186" s="4"/>
      <c r="D186" s="4" t="s">
        <v>4</v>
      </c>
      <c r="E186" s="5">
        <f t="shared" si="22"/>
        <v>41047</v>
      </c>
      <c r="F186" s="9"/>
      <c r="G186" s="4"/>
      <c r="H186" s="4"/>
      <c r="I186" s="4"/>
      <c r="J186" s="4"/>
      <c r="K186" s="4"/>
      <c r="L186" s="4"/>
      <c r="M186" s="4"/>
      <c r="N186" s="4"/>
    </row>
    <row r="187" spans="3:14" ht="18" customHeight="1">
      <c r="C187" s="4"/>
      <c r="D187" s="4" t="s">
        <v>5</v>
      </c>
      <c r="E187" s="5">
        <f t="shared" si="22"/>
        <v>41048</v>
      </c>
      <c r="F187" s="9">
        <f>INDEX($R$1:$R$55,M187)</f>
        <v>2300</v>
      </c>
      <c r="G187" s="4"/>
      <c r="H187" s="4"/>
      <c r="I187" s="4"/>
      <c r="J187" s="4"/>
      <c r="K187" s="4"/>
      <c r="L187" s="4"/>
      <c r="M187" s="4">
        <v>23</v>
      </c>
      <c r="N187" s="4"/>
    </row>
    <row r="188" spans="3:14" ht="18" customHeight="1">
      <c r="C188" s="4"/>
      <c r="D188" s="4" t="s">
        <v>6</v>
      </c>
      <c r="E188" s="5">
        <f t="shared" si="22"/>
        <v>41049</v>
      </c>
      <c r="F188" s="9"/>
      <c r="G188" s="4"/>
      <c r="H188" s="4"/>
      <c r="I188" s="4"/>
      <c r="J188" s="4"/>
      <c r="K188" s="4"/>
      <c r="L188" s="4"/>
      <c r="M188" s="4"/>
      <c r="N188" s="4"/>
    </row>
    <row r="189" spans="3:14" ht="18" customHeight="1">
      <c r="C189" s="4"/>
      <c r="D189" s="4" t="s">
        <v>0</v>
      </c>
      <c r="E189" s="5">
        <f t="shared" si="22"/>
        <v>41050</v>
      </c>
      <c r="F189" s="9"/>
      <c r="G189" s="4"/>
      <c r="H189" s="4"/>
      <c r="I189" s="4"/>
      <c r="J189" s="4"/>
      <c r="K189" s="4"/>
      <c r="L189" s="4"/>
      <c r="M189" s="4"/>
      <c r="N189" s="4"/>
    </row>
    <row r="190" spans="3:14" ht="18" customHeight="1">
      <c r="C190" s="4"/>
      <c r="D190" s="4" t="s">
        <v>1</v>
      </c>
      <c r="E190" s="5">
        <f t="shared" si="22"/>
        <v>41051</v>
      </c>
      <c r="F190" s="9"/>
      <c r="G190" s="4"/>
      <c r="H190" s="4"/>
      <c r="I190" s="4"/>
      <c r="J190" s="4"/>
      <c r="K190" s="4"/>
      <c r="L190" s="4"/>
      <c r="M190" s="4"/>
      <c r="N190" s="4"/>
    </row>
    <row r="191" spans="3:14" ht="18" customHeight="1">
      <c r="C191" s="3"/>
      <c r="D191" s="3"/>
      <c r="E191" s="6"/>
      <c r="F191" s="8"/>
      <c r="G191" s="3"/>
      <c r="H191" s="3"/>
      <c r="I191" s="3"/>
      <c r="J191" s="3"/>
      <c r="K191" s="3"/>
      <c r="L191" s="3"/>
      <c r="M191" s="3"/>
      <c r="N191" s="3"/>
    </row>
    <row r="192" spans="3:14" ht="18" customHeight="1">
      <c r="C192" s="4"/>
      <c r="D192" s="4" t="s">
        <v>2</v>
      </c>
      <c r="E192" s="5">
        <f>E190+1</f>
        <v>41052</v>
      </c>
      <c r="F192" s="9"/>
      <c r="G192" s="4"/>
      <c r="H192" s="4"/>
      <c r="I192" s="4"/>
      <c r="J192" s="4"/>
      <c r="K192" s="4"/>
      <c r="L192" s="4"/>
      <c r="M192" s="4"/>
      <c r="N192" s="4"/>
    </row>
    <row r="193" spans="3:14" ht="18" customHeight="1">
      <c r="C193" s="4"/>
      <c r="D193" s="4" t="s">
        <v>3</v>
      </c>
      <c r="E193" s="5">
        <f aca="true" t="shared" si="23" ref="E193:E198">E192+1</f>
        <v>41053</v>
      </c>
      <c r="F193" s="9">
        <f>INDEX($R$1:$R$55,M193)</f>
        <v>3800</v>
      </c>
      <c r="G193" s="4"/>
      <c r="H193" s="4"/>
      <c r="I193" s="4"/>
      <c r="J193" s="4"/>
      <c r="K193" s="4"/>
      <c r="L193" s="4"/>
      <c r="M193" s="4">
        <v>38</v>
      </c>
      <c r="N193" s="4"/>
    </row>
    <row r="194" spans="3:14" ht="18" customHeight="1">
      <c r="C194" s="4"/>
      <c r="D194" s="4" t="s">
        <v>4</v>
      </c>
      <c r="E194" s="5">
        <f t="shared" si="23"/>
        <v>41054</v>
      </c>
      <c r="F194" s="9"/>
      <c r="G194" s="4"/>
      <c r="H194" s="4"/>
      <c r="I194" s="4"/>
      <c r="J194" s="4"/>
      <c r="K194" s="4"/>
      <c r="L194" s="4"/>
      <c r="M194" s="4"/>
      <c r="N194" s="4"/>
    </row>
    <row r="195" spans="3:14" ht="18" customHeight="1">
      <c r="C195" s="4"/>
      <c r="D195" s="4" t="s">
        <v>5</v>
      </c>
      <c r="E195" s="5">
        <f t="shared" si="23"/>
        <v>41055</v>
      </c>
      <c r="F195" s="9">
        <f>INDEX($R$1:$R$55,M195)</f>
        <v>2300</v>
      </c>
      <c r="G195" s="4"/>
      <c r="H195" s="4"/>
      <c r="I195" s="4"/>
      <c r="J195" s="4"/>
      <c r="K195" s="4"/>
      <c r="L195" s="4"/>
      <c r="M195" s="4">
        <v>23</v>
      </c>
      <c r="N195" s="4"/>
    </row>
    <row r="196" spans="3:14" ht="18" customHeight="1">
      <c r="C196" s="4"/>
      <c r="D196" s="4" t="s">
        <v>6</v>
      </c>
      <c r="E196" s="5">
        <f t="shared" si="23"/>
        <v>41056</v>
      </c>
      <c r="F196" s="9"/>
      <c r="G196" s="4"/>
      <c r="H196" s="4"/>
      <c r="I196" s="4"/>
      <c r="J196" s="4"/>
      <c r="K196" s="4"/>
      <c r="L196" s="4"/>
      <c r="M196" s="4"/>
      <c r="N196" s="4"/>
    </row>
    <row r="197" spans="3:14" ht="18" customHeight="1">
      <c r="C197" s="4"/>
      <c r="D197" s="4" t="s">
        <v>0</v>
      </c>
      <c r="E197" s="5">
        <f t="shared" si="23"/>
        <v>41057</v>
      </c>
      <c r="F197" s="9"/>
      <c r="G197" s="4"/>
      <c r="H197" s="4"/>
      <c r="I197" s="4"/>
      <c r="J197" s="4"/>
      <c r="K197" s="4"/>
      <c r="L197" s="4"/>
      <c r="M197" s="4"/>
      <c r="N197" s="4"/>
    </row>
    <row r="198" spans="3:14" ht="18" customHeight="1">
      <c r="C198" s="4"/>
      <c r="D198" s="4" t="s">
        <v>1</v>
      </c>
      <c r="E198" s="5">
        <f t="shared" si="23"/>
        <v>41058</v>
      </c>
      <c r="F198" s="9"/>
      <c r="G198" s="4"/>
      <c r="H198" s="4"/>
      <c r="I198" s="4"/>
      <c r="J198" s="4"/>
      <c r="K198" s="4"/>
      <c r="L198" s="4"/>
      <c r="M198" s="4"/>
      <c r="N198" s="4"/>
    </row>
    <row r="199" spans="3:14" ht="18" customHeight="1">
      <c r="C199" s="3"/>
      <c r="D199" s="3"/>
      <c r="E199" s="6"/>
      <c r="F199" s="8"/>
      <c r="G199" s="3"/>
      <c r="H199" s="3"/>
      <c r="I199" s="3"/>
      <c r="J199" s="3"/>
      <c r="K199" s="3"/>
      <c r="L199" s="3"/>
      <c r="M199" s="3"/>
      <c r="N199" s="3"/>
    </row>
    <row r="200" spans="3:14" ht="18" customHeight="1">
      <c r="C200" s="4"/>
      <c r="D200" s="4" t="s">
        <v>2</v>
      </c>
      <c r="E200" s="5">
        <f>E198+1</f>
        <v>41059</v>
      </c>
      <c r="F200" s="9"/>
      <c r="G200" s="4"/>
      <c r="H200" s="4"/>
      <c r="I200" s="4"/>
      <c r="J200" s="4"/>
      <c r="K200" s="4"/>
      <c r="L200" s="4"/>
      <c r="M200" s="4"/>
      <c r="N200" s="4"/>
    </row>
    <row r="201" spans="3:14" ht="18" customHeight="1">
      <c r="C201" s="4"/>
      <c r="D201" s="4" t="s">
        <v>3</v>
      </c>
      <c r="E201" s="5">
        <f aca="true" t="shared" si="24" ref="E201:E206">E200+1</f>
        <v>41060</v>
      </c>
      <c r="F201" s="9">
        <f>INDEX($R$1:$R$55,M201)</f>
        <v>3800</v>
      </c>
      <c r="G201" s="4"/>
      <c r="H201" s="4"/>
      <c r="I201" s="4"/>
      <c r="J201" s="4"/>
      <c r="K201" s="4"/>
      <c r="L201" s="4"/>
      <c r="M201" s="4">
        <v>38</v>
      </c>
      <c r="N201" s="4"/>
    </row>
    <row r="202" spans="3:14" ht="18" customHeight="1">
      <c r="C202" s="4"/>
      <c r="D202" s="4" t="s">
        <v>4</v>
      </c>
      <c r="E202" s="5">
        <f t="shared" si="24"/>
        <v>41061</v>
      </c>
      <c r="F202" s="9"/>
      <c r="G202" s="4"/>
      <c r="H202" s="4"/>
      <c r="I202" s="4"/>
      <c r="J202" s="4"/>
      <c r="K202" s="4"/>
      <c r="L202" s="4"/>
      <c r="M202" s="4"/>
      <c r="N202" s="4"/>
    </row>
    <row r="203" spans="3:14" ht="18" customHeight="1">
      <c r="C203" s="4"/>
      <c r="D203" s="4" t="s">
        <v>5</v>
      </c>
      <c r="E203" s="5">
        <f t="shared" si="24"/>
        <v>41062</v>
      </c>
      <c r="F203" s="9">
        <f>INDEX($R$1:$R$55,M203)</f>
        <v>2300</v>
      </c>
      <c r="G203" s="4"/>
      <c r="H203" s="4"/>
      <c r="I203" s="4"/>
      <c r="J203" s="4"/>
      <c r="K203" s="4"/>
      <c r="L203" s="4"/>
      <c r="M203" s="4">
        <v>23</v>
      </c>
      <c r="N203" s="4"/>
    </row>
    <row r="204" spans="3:14" ht="18" customHeight="1">
      <c r="C204" s="4"/>
      <c r="D204" s="4" t="s">
        <v>6</v>
      </c>
      <c r="E204" s="5">
        <f t="shared" si="24"/>
        <v>41063</v>
      </c>
      <c r="F204" s="9"/>
      <c r="G204" s="4"/>
      <c r="H204" s="4"/>
      <c r="I204" s="4"/>
      <c r="J204" s="4"/>
      <c r="K204" s="4"/>
      <c r="L204" s="4"/>
      <c r="M204" s="4"/>
      <c r="N204" s="4"/>
    </row>
    <row r="205" spans="3:14" ht="18" customHeight="1">
      <c r="C205" s="4"/>
      <c r="D205" s="4" t="s">
        <v>0</v>
      </c>
      <c r="E205" s="5">
        <f t="shared" si="24"/>
        <v>41064</v>
      </c>
      <c r="F205" s="9"/>
      <c r="G205" s="4"/>
      <c r="H205" s="4"/>
      <c r="I205" s="4"/>
      <c r="J205" s="4"/>
      <c r="K205" s="4"/>
      <c r="L205" s="4"/>
      <c r="M205" s="4"/>
      <c r="N205" s="4"/>
    </row>
    <row r="206" spans="3:14" ht="18" customHeight="1">
      <c r="C206" s="4"/>
      <c r="D206" s="4" t="s">
        <v>1</v>
      </c>
      <c r="E206" s="5">
        <f t="shared" si="24"/>
        <v>41065</v>
      </c>
      <c r="F206" s="9"/>
      <c r="G206" s="4"/>
      <c r="H206" s="4"/>
      <c r="I206" s="4"/>
      <c r="J206" s="4"/>
      <c r="K206" s="4"/>
      <c r="L206" s="4"/>
      <c r="M206" s="4"/>
      <c r="N206" s="4"/>
    </row>
    <row r="207" spans="3:14" ht="18" customHeight="1">
      <c r="C207" s="3"/>
      <c r="D207" s="3"/>
      <c r="E207" s="6"/>
      <c r="F207" s="8"/>
      <c r="G207" s="3"/>
      <c r="H207" s="3"/>
      <c r="I207" s="3"/>
      <c r="J207" s="3"/>
      <c r="K207" s="3"/>
      <c r="L207" s="3"/>
      <c r="M207" s="3"/>
      <c r="N207" s="3"/>
    </row>
    <row r="208" spans="3:14" ht="18" customHeight="1">
      <c r="C208" s="4"/>
      <c r="D208" s="4" t="s">
        <v>2</v>
      </c>
      <c r="E208" s="5">
        <f>E206+1</f>
        <v>41066</v>
      </c>
      <c r="F208" s="9"/>
      <c r="G208" s="4"/>
      <c r="H208" s="4"/>
      <c r="I208" s="4"/>
      <c r="J208" s="4"/>
      <c r="K208" s="4"/>
      <c r="L208" s="4"/>
      <c r="M208" s="4"/>
      <c r="N208" s="4"/>
    </row>
    <row r="209" spans="3:14" ht="18" customHeight="1">
      <c r="C209" s="4"/>
      <c r="D209" s="4" t="s">
        <v>3</v>
      </c>
      <c r="E209" s="5">
        <f aca="true" t="shared" si="25" ref="E209:E214">E208+1</f>
        <v>41067</v>
      </c>
      <c r="F209" s="9">
        <f>INDEX($R$1:$R$55,M209)</f>
        <v>3800</v>
      </c>
      <c r="G209" s="4"/>
      <c r="H209" s="4"/>
      <c r="I209" s="4"/>
      <c r="J209" s="4"/>
      <c r="K209" s="4"/>
      <c r="L209" s="4"/>
      <c r="M209" s="4">
        <v>38</v>
      </c>
      <c r="N209" s="4"/>
    </row>
    <row r="210" spans="3:14" ht="18" customHeight="1">
      <c r="C210" s="4"/>
      <c r="D210" s="4" t="s">
        <v>4</v>
      </c>
      <c r="E210" s="5">
        <f t="shared" si="25"/>
        <v>41068</v>
      </c>
      <c r="F210" s="9"/>
      <c r="G210" s="4"/>
      <c r="H210" s="4"/>
      <c r="I210" s="4"/>
      <c r="J210" s="4"/>
      <c r="K210" s="4"/>
      <c r="L210" s="4"/>
      <c r="M210" s="4"/>
      <c r="N210" s="4"/>
    </row>
    <row r="211" spans="3:14" ht="18" customHeight="1">
      <c r="C211" s="4"/>
      <c r="D211" s="4" t="s">
        <v>5</v>
      </c>
      <c r="E211" s="5">
        <f t="shared" si="25"/>
        <v>41069</v>
      </c>
      <c r="F211" s="9">
        <f>INDEX($R$1:$R$55,M211)</f>
        <v>2300</v>
      </c>
      <c r="G211" s="4"/>
      <c r="H211" s="4"/>
      <c r="I211" s="4"/>
      <c r="J211" s="4"/>
      <c r="K211" s="4"/>
      <c r="L211" s="4"/>
      <c r="M211" s="4">
        <v>23</v>
      </c>
      <c r="N211" s="4"/>
    </row>
    <row r="212" spans="3:14" ht="18" customHeight="1">
      <c r="C212" s="4"/>
      <c r="D212" s="4" t="s">
        <v>6</v>
      </c>
      <c r="E212" s="5">
        <f t="shared" si="25"/>
        <v>41070</v>
      </c>
      <c r="F212" s="9"/>
      <c r="G212" s="4"/>
      <c r="H212" s="4"/>
      <c r="I212" s="4"/>
      <c r="J212" s="4"/>
      <c r="K212" s="4"/>
      <c r="L212" s="4"/>
      <c r="M212" s="4"/>
      <c r="N212" s="4"/>
    </row>
    <row r="213" spans="3:14" ht="18" customHeight="1">
      <c r="C213" s="4"/>
      <c r="D213" s="4" t="s">
        <v>0</v>
      </c>
      <c r="E213" s="5">
        <f t="shared" si="25"/>
        <v>41071</v>
      </c>
      <c r="F213" s="9"/>
      <c r="G213" s="4"/>
      <c r="H213" s="4"/>
      <c r="I213" s="4"/>
      <c r="J213" s="4"/>
      <c r="K213" s="4"/>
      <c r="L213" s="4"/>
      <c r="M213" s="4"/>
      <c r="N213" s="4"/>
    </row>
    <row r="214" spans="3:14" ht="18" customHeight="1">
      <c r="C214" s="4"/>
      <c r="D214" s="4" t="s">
        <v>1</v>
      </c>
      <c r="E214" s="5">
        <f t="shared" si="25"/>
        <v>41072</v>
      </c>
      <c r="F214" s="9"/>
      <c r="G214" s="4"/>
      <c r="H214" s="4"/>
      <c r="I214" s="4"/>
      <c r="J214" s="4"/>
      <c r="K214" s="4"/>
      <c r="L214" s="4"/>
      <c r="M214" s="4"/>
      <c r="N214" s="4"/>
    </row>
    <row r="215" spans="3:14" ht="18" customHeight="1">
      <c r="C215" s="3"/>
      <c r="D215" s="3"/>
      <c r="E215" s="6"/>
      <c r="F215" s="8"/>
      <c r="G215" s="3"/>
      <c r="H215" s="3"/>
      <c r="I215" s="3"/>
      <c r="J215" s="3"/>
      <c r="K215" s="3"/>
      <c r="L215" s="3"/>
      <c r="M215" s="3"/>
      <c r="N215" s="3"/>
    </row>
    <row r="216" spans="3:14" ht="18" customHeight="1">
      <c r="C216" s="4"/>
      <c r="D216" s="4" t="s">
        <v>2</v>
      </c>
      <c r="E216" s="5">
        <f>E214+1</f>
        <v>41073</v>
      </c>
      <c r="F216" s="9"/>
      <c r="G216" s="4"/>
      <c r="H216" s="4"/>
      <c r="I216" s="4"/>
      <c r="J216" s="4"/>
      <c r="K216" s="4"/>
      <c r="L216" s="4"/>
      <c r="M216" s="4"/>
      <c r="N216" s="4"/>
    </row>
    <row r="217" spans="3:14" ht="18" customHeight="1">
      <c r="C217" s="4"/>
      <c r="D217" s="4" t="s">
        <v>3</v>
      </c>
      <c r="E217" s="5">
        <f aca="true" t="shared" si="26" ref="E217:E222">E216+1</f>
        <v>41074</v>
      </c>
      <c r="F217" s="9">
        <f>INDEX($R$1:$R$55,M217)</f>
        <v>3800</v>
      </c>
      <c r="G217" s="4"/>
      <c r="H217" s="4"/>
      <c r="I217" s="4"/>
      <c r="J217" s="4"/>
      <c r="K217" s="4"/>
      <c r="L217" s="4"/>
      <c r="M217" s="4">
        <v>38</v>
      </c>
      <c r="N217" s="4"/>
    </row>
    <row r="218" spans="3:14" ht="18" customHeight="1">
      <c r="C218" s="4"/>
      <c r="D218" s="4" t="s">
        <v>4</v>
      </c>
      <c r="E218" s="5">
        <f t="shared" si="26"/>
        <v>41075</v>
      </c>
      <c r="F218" s="9"/>
      <c r="G218" s="4"/>
      <c r="H218" s="4"/>
      <c r="I218" s="4"/>
      <c r="J218" s="4"/>
      <c r="K218" s="4"/>
      <c r="L218" s="4"/>
      <c r="M218" s="4"/>
      <c r="N218" s="4"/>
    </row>
    <row r="219" spans="3:14" ht="18" customHeight="1">
      <c r="C219" s="4"/>
      <c r="D219" s="4" t="s">
        <v>5</v>
      </c>
      <c r="E219" s="5">
        <f t="shared" si="26"/>
        <v>41076</v>
      </c>
      <c r="F219" s="9">
        <f>INDEX($R$1:$R$55,M219)</f>
        <v>2300</v>
      </c>
      <c r="G219" s="4"/>
      <c r="H219" s="4"/>
      <c r="I219" s="4"/>
      <c r="J219" s="4"/>
      <c r="K219" s="4"/>
      <c r="L219" s="4"/>
      <c r="M219" s="4">
        <v>23</v>
      </c>
      <c r="N219" s="4"/>
    </row>
    <row r="220" spans="3:14" ht="18" customHeight="1">
      <c r="C220" s="4"/>
      <c r="D220" s="4" t="s">
        <v>6</v>
      </c>
      <c r="E220" s="5">
        <f t="shared" si="26"/>
        <v>41077</v>
      </c>
      <c r="F220" s="9"/>
      <c r="G220" s="4"/>
      <c r="H220" s="4"/>
      <c r="I220" s="4"/>
      <c r="J220" s="4"/>
      <c r="K220" s="4"/>
      <c r="L220" s="4"/>
      <c r="M220" s="4"/>
      <c r="N220" s="4"/>
    </row>
    <row r="221" spans="3:14" ht="18" customHeight="1">
      <c r="C221" s="4"/>
      <c r="D221" s="4" t="s">
        <v>0</v>
      </c>
      <c r="E221" s="5">
        <f t="shared" si="26"/>
        <v>41078</v>
      </c>
      <c r="F221" s="9"/>
      <c r="G221" s="4"/>
      <c r="H221" s="4"/>
      <c r="I221" s="4"/>
      <c r="J221" s="4"/>
      <c r="K221" s="4"/>
      <c r="L221" s="4"/>
      <c r="M221" s="4"/>
      <c r="N221" s="4"/>
    </row>
    <row r="222" spans="3:14" ht="18" customHeight="1">
      <c r="C222" s="4"/>
      <c r="D222" s="4" t="s">
        <v>1</v>
      </c>
      <c r="E222" s="5">
        <f t="shared" si="26"/>
        <v>41079</v>
      </c>
      <c r="F222" s="9"/>
      <c r="G222" s="4"/>
      <c r="H222" s="4"/>
      <c r="I222" s="4"/>
      <c r="J222" s="4"/>
      <c r="K222" s="4"/>
      <c r="L222" s="4"/>
      <c r="M222" s="4"/>
      <c r="N222" s="4"/>
    </row>
    <row r="223" spans="3:14" ht="18" customHeight="1">
      <c r="C223" s="3"/>
      <c r="D223" s="3"/>
      <c r="E223" s="6"/>
      <c r="F223" s="8"/>
      <c r="G223" s="3"/>
      <c r="H223" s="3"/>
      <c r="I223" s="3"/>
      <c r="J223" s="3"/>
      <c r="K223" s="3"/>
      <c r="L223" s="3"/>
      <c r="M223" s="3"/>
      <c r="N223" s="3"/>
    </row>
    <row r="224" spans="3:14" ht="18" customHeight="1">
      <c r="C224" s="4"/>
      <c r="D224" s="4" t="s">
        <v>2</v>
      </c>
      <c r="E224" s="5">
        <f>E222+1</f>
        <v>41080</v>
      </c>
      <c r="F224" s="9"/>
      <c r="G224" s="4"/>
      <c r="H224" s="4"/>
      <c r="I224" s="4"/>
      <c r="J224" s="4"/>
      <c r="K224" s="4"/>
      <c r="L224" s="4"/>
      <c r="M224" s="4"/>
      <c r="N224" s="4"/>
    </row>
    <row r="225" spans="3:14" ht="18" customHeight="1">
      <c r="C225" s="4"/>
      <c r="D225" s="4" t="s">
        <v>3</v>
      </c>
      <c r="E225" s="5">
        <f aca="true" t="shared" si="27" ref="E225:E230">E224+1</f>
        <v>41081</v>
      </c>
      <c r="F225" s="9">
        <f>INDEX($R$1:$R$55,M225)</f>
        <v>3800</v>
      </c>
      <c r="G225" s="4"/>
      <c r="H225" s="4"/>
      <c r="I225" s="4"/>
      <c r="J225" s="4"/>
      <c r="K225" s="4"/>
      <c r="L225" s="4"/>
      <c r="M225" s="4">
        <v>38</v>
      </c>
      <c r="N225" s="4"/>
    </row>
    <row r="226" spans="3:14" ht="18" customHeight="1">
      <c r="C226" s="4"/>
      <c r="D226" s="4" t="s">
        <v>4</v>
      </c>
      <c r="E226" s="5">
        <f t="shared" si="27"/>
        <v>41082</v>
      </c>
      <c r="F226" s="9"/>
      <c r="G226" s="4"/>
      <c r="H226" s="4"/>
      <c r="I226" s="4"/>
      <c r="J226" s="4"/>
      <c r="K226" s="4"/>
      <c r="L226" s="4"/>
      <c r="M226" s="4"/>
      <c r="N226" s="4"/>
    </row>
    <row r="227" spans="3:14" ht="18" customHeight="1">
      <c r="C227" s="4"/>
      <c r="D227" s="4" t="s">
        <v>5</v>
      </c>
      <c r="E227" s="5">
        <f t="shared" si="27"/>
        <v>41083</v>
      </c>
      <c r="F227" s="9">
        <f>INDEX($R$1:$R$55,M227)</f>
        <v>2300</v>
      </c>
      <c r="G227" s="4"/>
      <c r="H227" s="4"/>
      <c r="I227" s="4"/>
      <c r="J227" s="4"/>
      <c r="K227" s="4"/>
      <c r="L227" s="4"/>
      <c r="M227" s="4">
        <v>23</v>
      </c>
      <c r="N227" s="4"/>
    </row>
    <row r="228" spans="3:14" ht="18" customHeight="1">
      <c r="C228" s="4"/>
      <c r="D228" s="4" t="s">
        <v>6</v>
      </c>
      <c r="E228" s="5">
        <f t="shared" si="27"/>
        <v>41084</v>
      </c>
      <c r="F228" s="9"/>
      <c r="G228" s="4"/>
      <c r="H228" s="4"/>
      <c r="I228" s="4"/>
      <c r="J228" s="4"/>
      <c r="K228" s="4"/>
      <c r="L228" s="4"/>
      <c r="M228" s="4"/>
      <c r="N228" s="4"/>
    </row>
    <row r="229" spans="3:14" ht="18" customHeight="1">
      <c r="C229" s="4"/>
      <c r="D229" s="4" t="s">
        <v>0</v>
      </c>
      <c r="E229" s="5">
        <f t="shared" si="27"/>
        <v>41085</v>
      </c>
      <c r="F229" s="9"/>
      <c r="G229" s="4"/>
      <c r="H229" s="4"/>
      <c r="I229" s="4"/>
      <c r="J229" s="4"/>
      <c r="K229" s="4"/>
      <c r="L229" s="4"/>
      <c r="M229" s="4"/>
      <c r="N229" s="4"/>
    </row>
    <row r="230" spans="3:14" ht="18" customHeight="1">
      <c r="C230" s="4"/>
      <c r="D230" s="4" t="s">
        <v>1</v>
      </c>
      <c r="E230" s="5">
        <f t="shared" si="27"/>
        <v>41086</v>
      </c>
      <c r="F230" s="9"/>
      <c r="G230" s="4"/>
      <c r="H230" s="4"/>
      <c r="I230" s="4"/>
      <c r="J230" s="4"/>
      <c r="K230" s="4"/>
      <c r="L230" s="4"/>
      <c r="M230" s="4"/>
      <c r="N230" s="4"/>
    </row>
    <row r="231" spans="3:14" ht="18" customHeight="1">
      <c r="C231" s="3"/>
      <c r="D231" s="3"/>
      <c r="E231" s="6"/>
      <c r="F231" s="8"/>
      <c r="G231" s="3"/>
      <c r="H231" s="3"/>
      <c r="I231" s="3"/>
      <c r="J231" s="3"/>
      <c r="K231" s="3"/>
      <c r="L231" s="3"/>
      <c r="M231" s="3"/>
      <c r="N231" s="3"/>
    </row>
    <row r="232" spans="3:14" ht="18" customHeight="1">
      <c r="C232" s="4"/>
      <c r="D232" s="4" t="s">
        <v>2</v>
      </c>
      <c r="E232" s="5">
        <f>E230+1</f>
        <v>41087</v>
      </c>
      <c r="F232" s="9"/>
      <c r="G232" s="4"/>
      <c r="H232" s="4"/>
      <c r="I232" s="4"/>
      <c r="J232" s="4"/>
      <c r="K232" s="4"/>
      <c r="L232" s="4"/>
      <c r="M232" s="4"/>
      <c r="N232" s="4"/>
    </row>
    <row r="233" spans="3:14" ht="18" customHeight="1">
      <c r="C233" s="4"/>
      <c r="D233" s="4" t="s">
        <v>3</v>
      </c>
      <c r="E233" s="5">
        <f aca="true" t="shared" si="28" ref="E233:E238">E232+1</f>
        <v>41088</v>
      </c>
      <c r="F233" s="9">
        <f>INDEX($R$1:$R$55,M233)</f>
        <v>3800</v>
      </c>
      <c r="G233" s="4"/>
      <c r="H233" s="4"/>
      <c r="I233" s="4"/>
      <c r="J233" s="4"/>
      <c r="K233" s="4"/>
      <c r="L233" s="4"/>
      <c r="M233" s="4">
        <v>38</v>
      </c>
      <c r="N233" s="4"/>
    </row>
    <row r="234" spans="3:14" ht="18" customHeight="1">
      <c r="C234" s="4"/>
      <c r="D234" s="4" t="s">
        <v>4</v>
      </c>
      <c r="E234" s="5">
        <f t="shared" si="28"/>
        <v>41089</v>
      </c>
      <c r="F234" s="9"/>
      <c r="G234" s="4"/>
      <c r="H234" s="4"/>
      <c r="I234" s="4"/>
      <c r="J234" s="4"/>
      <c r="K234" s="4"/>
      <c r="L234" s="4"/>
      <c r="M234" s="4"/>
      <c r="N234" s="4"/>
    </row>
    <row r="235" spans="3:14" ht="18" customHeight="1">
      <c r="C235" s="4"/>
      <c r="D235" s="4" t="s">
        <v>5</v>
      </c>
      <c r="E235" s="5">
        <f t="shared" si="28"/>
        <v>41090</v>
      </c>
      <c r="F235" s="9">
        <f>INDEX($R$1:$R$55,M235)</f>
        <v>2300</v>
      </c>
      <c r="G235" s="4"/>
      <c r="H235" s="4"/>
      <c r="I235" s="4"/>
      <c r="J235" s="4"/>
      <c r="K235" s="4"/>
      <c r="L235" s="4"/>
      <c r="M235" s="4">
        <v>23</v>
      </c>
      <c r="N235" s="4"/>
    </row>
    <row r="236" spans="3:14" ht="18" customHeight="1">
      <c r="C236" s="4"/>
      <c r="D236" s="4" t="s">
        <v>6</v>
      </c>
      <c r="E236" s="5">
        <f t="shared" si="28"/>
        <v>41091</v>
      </c>
      <c r="F236" s="9"/>
      <c r="G236" s="4"/>
      <c r="H236" s="4"/>
      <c r="I236" s="4"/>
      <c r="J236" s="4"/>
      <c r="K236" s="4"/>
      <c r="L236" s="4"/>
      <c r="M236" s="4"/>
      <c r="N236" s="4"/>
    </row>
    <row r="237" spans="3:14" ht="18" customHeight="1">
      <c r="C237" s="4"/>
      <c r="D237" s="4" t="s">
        <v>0</v>
      </c>
      <c r="E237" s="5">
        <f t="shared" si="28"/>
        <v>41092</v>
      </c>
      <c r="F237" s="9"/>
      <c r="G237" s="4"/>
      <c r="H237" s="4"/>
      <c r="I237" s="4"/>
      <c r="J237" s="4"/>
      <c r="K237" s="4"/>
      <c r="L237" s="4"/>
      <c r="M237" s="4"/>
      <c r="N237" s="4"/>
    </row>
    <row r="238" spans="3:14" ht="18" customHeight="1">
      <c r="C238" s="4"/>
      <c r="D238" s="4" t="s">
        <v>1</v>
      </c>
      <c r="E238" s="5">
        <f t="shared" si="28"/>
        <v>41093</v>
      </c>
      <c r="F238" s="9"/>
      <c r="G238" s="4"/>
      <c r="H238" s="4"/>
      <c r="I238" s="4"/>
      <c r="J238" s="4"/>
      <c r="K238" s="4"/>
      <c r="L238" s="4"/>
      <c r="M238" s="4"/>
      <c r="N238" s="4"/>
    </row>
    <row r="239" spans="3:14" ht="18" customHeight="1">
      <c r="C239" s="3"/>
      <c r="D239" s="3"/>
      <c r="E239" s="6"/>
      <c r="F239" s="8"/>
      <c r="G239" s="3"/>
      <c r="H239" s="3"/>
      <c r="I239" s="3"/>
      <c r="J239" s="3"/>
      <c r="K239" s="3"/>
      <c r="L239" s="3"/>
      <c r="M239" s="3"/>
      <c r="N239" s="3"/>
    </row>
    <row r="240" spans="3:14" ht="18" customHeight="1">
      <c r="C240" s="4"/>
      <c r="D240" s="4" t="s">
        <v>2</v>
      </c>
      <c r="E240" s="5">
        <f>E238+1</f>
        <v>41094</v>
      </c>
      <c r="F240" s="9"/>
      <c r="G240" s="4"/>
      <c r="H240" s="4"/>
      <c r="I240" s="4"/>
      <c r="J240" s="4"/>
      <c r="K240" s="4"/>
      <c r="L240" s="4"/>
      <c r="M240" s="4"/>
      <c r="N240" s="4"/>
    </row>
    <row r="241" spans="3:14" ht="18" customHeight="1">
      <c r="C241" s="4"/>
      <c r="D241" s="4" t="s">
        <v>3</v>
      </c>
      <c r="E241" s="5">
        <f aca="true" t="shared" si="29" ref="E241:E246">E240+1</f>
        <v>41095</v>
      </c>
      <c r="F241" s="9">
        <f>INDEX($R$1:$R$55,M241)</f>
        <v>3800</v>
      </c>
      <c r="G241" s="4"/>
      <c r="H241" s="4"/>
      <c r="I241" s="4"/>
      <c r="J241" s="4"/>
      <c r="K241" s="4"/>
      <c r="L241" s="4"/>
      <c r="M241" s="4">
        <v>38</v>
      </c>
      <c r="N241" s="4"/>
    </row>
    <row r="242" spans="3:14" ht="18" customHeight="1">
      <c r="C242" s="4"/>
      <c r="D242" s="4" t="s">
        <v>4</v>
      </c>
      <c r="E242" s="5">
        <f t="shared" si="29"/>
        <v>41096</v>
      </c>
      <c r="F242" s="9"/>
      <c r="G242" s="4"/>
      <c r="H242" s="4"/>
      <c r="I242" s="4"/>
      <c r="J242" s="4"/>
      <c r="K242" s="4"/>
      <c r="L242" s="4"/>
      <c r="M242" s="4"/>
      <c r="N242" s="4"/>
    </row>
    <row r="243" spans="3:14" ht="18" customHeight="1">
      <c r="C243" s="4"/>
      <c r="D243" s="4" t="s">
        <v>5</v>
      </c>
      <c r="E243" s="5">
        <f t="shared" si="29"/>
        <v>41097</v>
      </c>
      <c r="F243" s="9">
        <f>INDEX($R$1:$R$55,M243)</f>
        <v>2300</v>
      </c>
      <c r="G243" s="4"/>
      <c r="H243" s="4"/>
      <c r="I243" s="4"/>
      <c r="J243" s="4"/>
      <c r="K243" s="4"/>
      <c r="L243" s="4"/>
      <c r="M243" s="4">
        <v>23</v>
      </c>
      <c r="N243" s="4"/>
    </row>
    <row r="244" spans="3:14" ht="18" customHeight="1">
      <c r="C244" s="4"/>
      <c r="D244" s="4" t="s">
        <v>6</v>
      </c>
      <c r="E244" s="5">
        <f t="shared" si="29"/>
        <v>41098</v>
      </c>
      <c r="F244" s="9"/>
      <c r="G244" s="4"/>
      <c r="H244" s="4"/>
      <c r="I244" s="4"/>
      <c r="J244" s="4"/>
      <c r="K244" s="4"/>
      <c r="L244" s="4"/>
      <c r="M244" s="4"/>
      <c r="N244" s="4"/>
    </row>
    <row r="245" spans="3:14" ht="18" customHeight="1">
      <c r="C245" s="4"/>
      <c r="D245" s="4" t="s">
        <v>0</v>
      </c>
      <c r="E245" s="5">
        <f t="shared" si="29"/>
        <v>41099</v>
      </c>
      <c r="F245" s="9"/>
      <c r="G245" s="4"/>
      <c r="H245" s="4"/>
      <c r="I245" s="4"/>
      <c r="J245" s="4"/>
      <c r="K245" s="4"/>
      <c r="L245" s="4"/>
      <c r="M245" s="4"/>
      <c r="N245" s="4"/>
    </row>
    <row r="246" spans="3:14" ht="18" customHeight="1">
      <c r="C246" s="4"/>
      <c r="D246" s="4" t="s">
        <v>1</v>
      </c>
      <c r="E246" s="5">
        <f t="shared" si="29"/>
        <v>41100</v>
      </c>
      <c r="F246" s="9"/>
      <c r="G246" s="4"/>
      <c r="H246" s="4"/>
      <c r="I246" s="4"/>
      <c r="J246" s="4"/>
      <c r="K246" s="4"/>
      <c r="L246" s="4"/>
      <c r="M246" s="4"/>
      <c r="N246" s="4"/>
    </row>
    <row r="247" spans="3:14" ht="18" customHeight="1">
      <c r="C247" s="3"/>
      <c r="D247" s="3"/>
      <c r="E247" s="6"/>
      <c r="F247" s="8"/>
      <c r="G247" s="3"/>
      <c r="H247" s="3"/>
      <c r="I247" s="3"/>
      <c r="J247" s="3"/>
      <c r="K247" s="3"/>
      <c r="L247" s="3"/>
      <c r="M247" s="3"/>
      <c r="N247" s="3"/>
    </row>
    <row r="248" spans="3:14" ht="18" customHeight="1">
      <c r="C248" s="4"/>
      <c r="D248" s="4" t="s">
        <v>2</v>
      </c>
      <c r="E248" s="5">
        <f>E246+1</f>
        <v>41101</v>
      </c>
      <c r="F248" s="9"/>
      <c r="G248" s="4"/>
      <c r="H248" s="4"/>
      <c r="I248" s="4"/>
      <c r="J248" s="4"/>
      <c r="K248" s="4"/>
      <c r="L248" s="4"/>
      <c r="M248" s="4"/>
      <c r="N248" s="4"/>
    </row>
    <row r="249" spans="3:14" ht="18" customHeight="1">
      <c r="C249" s="4"/>
      <c r="D249" s="4" t="s">
        <v>3</v>
      </c>
      <c r="E249" s="5">
        <f aca="true" t="shared" si="30" ref="E249:E254">E248+1</f>
        <v>41102</v>
      </c>
      <c r="F249" s="9">
        <f>INDEX($R$1:$R$55,M249)</f>
        <v>3800</v>
      </c>
      <c r="G249" s="4"/>
      <c r="H249" s="4"/>
      <c r="I249" s="4"/>
      <c r="J249" s="4"/>
      <c r="K249" s="4"/>
      <c r="L249" s="4"/>
      <c r="M249" s="4">
        <v>38</v>
      </c>
      <c r="N249" s="4"/>
    </row>
    <row r="250" spans="3:14" ht="18" customHeight="1">
      <c r="C250" s="4"/>
      <c r="D250" s="4" t="s">
        <v>4</v>
      </c>
      <c r="E250" s="5">
        <f t="shared" si="30"/>
        <v>41103</v>
      </c>
      <c r="F250" s="9"/>
      <c r="G250" s="4"/>
      <c r="H250" s="4"/>
      <c r="I250" s="4"/>
      <c r="J250" s="4"/>
      <c r="K250" s="4"/>
      <c r="L250" s="4"/>
      <c r="M250" s="4"/>
      <c r="N250" s="4"/>
    </row>
    <row r="251" spans="3:14" ht="18" customHeight="1">
      <c r="C251" s="4"/>
      <c r="D251" s="4" t="s">
        <v>5</v>
      </c>
      <c r="E251" s="5">
        <f t="shared" si="30"/>
        <v>41104</v>
      </c>
      <c r="F251" s="9">
        <f>INDEX($R$1:$R$55,M251)</f>
        <v>2300</v>
      </c>
      <c r="G251" s="4"/>
      <c r="H251" s="4"/>
      <c r="I251" s="4"/>
      <c r="J251" s="4"/>
      <c r="K251" s="4"/>
      <c r="L251" s="4"/>
      <c r="M251" s="4">
        <v>23</v>
      </c>
      <c r="N251" s="4"/>
    </row>
    <row r="252" spans="3:14" ht="18" customHeight="1">
      <c r="C252" s="4"/>
      <c r="D252" s="4" t="s">
        <v>6</v>
      </c>
      <c r="E252" s="5">
        <f t="shared" si="30"/>
        <v>41105</v>
      </c>
      <c r="F252" s="9"/>
      <c r="G252" s="4"/>
      <c r="H252" s="4"/>
      <c r="I252" s="4"/>
      <c r="J252" s="4"/>
      <c r="K252" s="4"/>
      <c r="L252" s="4"/>
      <c r="M252" s="4"/>
      <c r="N252" s="4"/>
    </row>
    <row r="253" spans="3:14" ht="18" customHeight="1">
      <c r="C253" s="4"/>
      <c r="D253" s="4" t="s">
        <v>0</v>
      </c>
      <c r="E253" s="5">
        <f t="shared" si="30"/>
        <v>41106</v>
      </c>
      <c r="F253" s="9"/>
      <c r="G253" s="4"/>
      <c r="H253" s="4"/>
      <c r="I253" s="4"/>
      <c r="J253" s="4"/>
      <c r="K253" s="4"/>
      <c r="L253" s="4"/>
      <c r="M253" s="4"/>
      <c r="N253" s="4"/>
    </row>
    <row r="254" spans="3:14" ht="18" customHeight="1">
      <c r="C254" s="4"/>
      <c r="D254" s="4" t="s">
        <v>1</v>
      </c>
      <c r="E254" s="5">
        <f t="shared" si="30"/>
        <v>41107</v>
      </c>
      <c r="F254" s="9"/>
      <c r="G254" s="4"/>
      <c r="H254" s="4"/>
      <c r="I254" s="4"/>
      <c r="J254" s="4"/>
      <c r="K254" s="4"/>
      <c r="L254" s="4"/>
      <c r="M254" s="4"/>
      <c r="N254" s="4"/>
    </row>
    <row r="255" spans="3:14" ht="18" customHeight="1">
      <c r="C255" s="3"/>
      <c r="D255" s="3"/>
      <c r="E255" s="6"/>
      <c r="F255" s="8"/>
      <c r="G255" s="3"/>
      <c r="H255" s="3"/>
      <c r="I255" s="3"/>
      <c r="J255" s="3"/>
      <c r="K255" s="3"/>
      <c r="L255" s="3"/>
      <c r="M255" s="3"/>
      <c r="N255" s="3"/>
    </row>
    <row r="256" spans="3:14" ht="18" customHeight="1">
      <c r="C256" s="4"/>
      <c r="D256" s="4" t="s">
        <v>2</v>
      </c>
      <c r="E256" s="5">
        <f>E254+1</f>
        <v>41108</v>
      </c>
      <c r="F256" s="9"/>
      <c r="G256" s="4"/>
      <c r="H256" s="4"/>
      <c r="I256" s="4"/>
      <c r="J256" s="4"/>
      <c r="K256" s="4"/>
      <c r="L256" s="4"/>
      <c r="M256" s="4"/>
      <c r="N256" s="4"/>
    </row>
    <row r="257" spans="3:14" ht="18" customHeight="1">
      <c r="C257" s="4"/>
      <c r="D257" s="4" t="s">
        <v>3</v>
      </c>
      <c r="E257" s="5">
        <f aca="true" t="shared" si="31" ref="E257:E262">E256+1</f>
        <v>41109</v>
      </c>
      <c r="F257" s="9">
        <f>INDEX($R$1:$R$55,M257)</f>
        <v>3800</v>
      </c>
      <c r="G257" s="4"/>
      <c r="H257" s="4"/>
      <c r="I257" s="4"/>
      <c r="J257" s="4"/>
      <c r="K257" s="4"/>
      <c r="L257" s="4"/>
      <c r="M257" s="4">
        <v>38</v>
      </c>
      <c r="N257" s="4"/>
    </row>
    <row r="258" spans="3:14" ht="18" customHeight="1">
      <c r="C258" s="4"/>
      <c r="D258" s="4" t="s">
        <v>4</v>
      </c>
      <c r="E258" s="5">
        <f t="shared" si="31"/>
        <v>41110</v>
      </c>
      <c r="F258" s="9"/>
      <c r="G258" s="4"/>
      <c r="H258" s="4"/>
      <c r="I258" s="4"/>
      <c r="J258" s="4"/>
      <c r="K258" s="4"/>
      <c r="L258" s="4"/>
      <c r="M258" s="4"/>
      <c r="N258" s="4"/>
    </row>
    <row r="259" spans="3:14" ht="18" customHeight="1">
      <c r="C259" s="4"/>
      <c r="D259" s="4" t="s">
        <v>5</v>
      </c>
      <c r="E259" s="5">
        <f t="shared" si="31"/>
        <v>41111</v>
      </c>
      <c r="F259" s="9">
        <f>INDEX($R$1:$R$55,M259)</f>
        <v>2300</v>
      </c>
      <c r="G259" s="4"/>
      <c r="H259" s="4"/>
      <c r="I259" s="4"/>
      <c r="J259" s="4"/>
      <c r="K259" s="4"/>
      <c r="L259" s="4"/>
      <c r="M259" s="4">
        <v>23</v>
      </c>
      <c r="N259" s="4"/>
    </row>
    <row r="260" spans="3:14" ht="18" customHeight="1">
      <c r="C260" s="4"/>
      <c r="D260" s="4" t="s">
        <v>6</v>
      </c>
      <c r="E260" s="5">
        <f t="shared" si="31"/>
        <v>41112</v>
      </c>
      <c r="F260" s="9"/>
      <c r="G260" s="4"/>
      <c r="H260" s="4"/>
      <c r="I260" s="4"/>
      <c r="J260" s="4"/>
      <c r="K260" s="4"/>
      <c r="L260" s="4"/>
      <c r="M260" s="4"/>
      <c r="N260" s="4"/>
    </row>
    <row r="261" spans="3:14" ht="18" customHeight="1">
      <c r="C261" s="4"/>
      <c r="D261" s="4" t="s">
        <v>0</v>
      </c>
      <c r="E261" s="5">
        <f t="shared" si="31"/>
        <v>41113</v>
      </c>
      <c r="F261" s="9"/>
      <c r="G261" s="4"/>
      <c r="H261" s="4"/>
      <c r="I261" s="4"/>
      <c r="J261" s="4"/>
      <c r="K261" s="4"/>
      <c r="L261" s="4"/>
      <c r="M261" s="4"/>
      <c r="N261" s="4"/>
    </row>
    <row r="262" spans="3:14" ht="18" customHeight="1">
      <c r="C262" s="4"/>
      <c r="D262" s="4" t="s">
        <v>1</v>
      </c>
      <c r="E262" s="5">
        <f t="shared" si="31"/>
        <v>41114</v>
      </c>
      <c r="F262" s="9"/>
      <c r="G262" s="4"/>
      <c r="H262" s="4"/>
      <c r="I262" s="4"/>
      <c r="J262" s="4"/>
      <c r="K262" s="4"/>
      <c r="L262" s="4"/>
      <c r="M262" s="4"/>
      <c r="N262" s="4"/>
    </row>
    <row r="263" spans="3:14" ht="18" customHeight="1">
      <c r="C263" s="3"/>
      <c r="D263" s="3"/>
      <c r="E263" s="6"/>
      <c r="F263" s="8"/>
      <c r="G263" s="3"/>
      <c r="H263" s="3"/>
      <c r="I263" s="3"/>
      <c r="J263" s="3"/>
      <c r="K263" s="3"/>
      <c r="L263" s="3"/>
      <c r="M263" s="3"/>
      <c r="N263" s="3"/>
    </row>
    <row r="264" spans="3:14" ht="18" customHeight="1">
      <c r="C264" s="4"/>
      <c r="D264" s="4" t="s">
        <v>2</v>
      </c>
      <c r="E264" s="5">
        <f>E262+1</f>
        <v>41115</v>
      </c>
      <c r="F264" s="9"/>
      <c r="G264" s="4"/>
      <c r="H264" s="4"/>
      <c r="I264" s="4"/>
      <c r="J264" s="4"/>
      <c r="K264" s="4"/>
      <c r="L264" s="4"/>
      <c r="M264" s="4"/>
      <c r="N264" s="4"/>
    </row>
    <row r="265" spans="3:14" ht="18" customHeight="1">
      <c r="C265" s="4"/>
      <c r="D265" s="4" t="s">
        <v>3</v>
      </c>
      <c r="E265" s="5">
        <f aca="true" t="shared" si="32" ref="E265:E270">E264+1</f>
        <v>41116</v>
      </c>
      <c r="F265" s="9">
        <f>INDEX($R$1:$R$55,M265)</f>
        <v>3800</v>
      </c>
      <c r="G265" s="4"/>
      <c r="H265" s="4"/>
      <c r="I265" s="4"/>
      <c r="J265" s="4"/>
      <c r="K265" s="4"/>
      <c r="L265" s="4"/>
      <c r="M265" s="4">
        <v>38</v>
      </c>
      <c r="N265" s="4"/>
    </row>
    <row r="266" spans="3:14" ht="18" customHeight="1">
      <c r="C266" s="4"/>
      <c r="D266" s="4" t="s">
        <v>4</v>
      </c>
      <c r="E266" s="5">
        <f t="shared" si="32"/>
        <v>41117</v>
      </c>
      <c r="F266" s="9"/>
      <c r="G266" s="4"/>
      <c r="H266" s="4"/>
      <c r="I266" s="4"/>
      <c r="J266" s="4"/>
      <c r="K266" s="4"/>
      <c r="L266" s="4"/>
      <c r="M266" s="4"/>
      <c r="N266" s="4"/>
    </row>
    <row r="267" spans="3:14" ht="18" customHeight="1">
      <c r="C267" s="4"/>
      <c r="D267" s="4" t="s">
        <v>5</v>
      </c>
      <c r="E267" s="5">
        <f t="shared" si="32"/>
        <v>41118</v>
      </c>
      <c r="F267" s="9">
        <f>INDEX($R$1:$R$55,M267)</f>
        <v>2300</v>
      </c>
      <c r="G267" s="4"/>
      <c r="H267" s="4"/>
      <c r="I267" s="4"/>
      <c r="J267" s="4"/>
      <c r="K267" s="4"/>
      <c r="L267" s="4"/>
      <c r="M267" s="4">
        <v>23</v>
      </c>
      <c r="N267" s="4"/>
    </row>
    <row r="268" spans="3:14" ht="18" customHeight="1">
      <c r="C268" s="4"/>
      <c r="D268" s="4" t="s">
        <v>6</v>
      </c>
      <c r="E268" s="5">
        <f t="shared" si="32"/>
        <v>41119</v>
      </c>
      <c r="F268" s="9"/>
      <c r="G268" s="4"/>
      <c r="H268" s="4"/>
      <c r="I268" s="4"/>
      <c r="J268" s="4"/>
      <c r="K268" s="4"/>
      <c r="L268" s="4"/>
      <c r="M268" s="4"/>
      <c r="N268" s="4"/>
    </row>
    <row r="269" spans="3:14" ht="18" customHeight="1">
      <c r="C269" s="4"/>
      <c r="D269" s="4" t="s">
        <v>0</v>
      </c>
      <c r="E269" s="5">
        <f t="shared" si="32"/>
        <v>41120</v>
      </c>
      <c r="F269" s="9"/>
      <c r="G269" s="4"/>
      <c r="H269" s="4"/>
      <c r="I269" s="4"/>
      <c r="J269" s="4"/>
      <c r="K269" s="4"/>
      <c r="L269" s="4"/>
      <c r="M269" s="4"/>
      <c r="N269" s="4"/>
    </row>
    <row r="270" spans="3:14" ht="18" customHeight="1">
      <c r="C270" s="4"/>
      <c r="D270" s="4" t="s">
        <v>1</v>
      </c>
      <c r="E270" s="5">
        <f t="shared" si="32"/>
        <v>41121</v>
      </c>
      <c r="F270" s="9"/>
      <c r="G270" s="4"/>
      <c r="H270" s="4"/>
      <c r="I270" s="4"/>
      <c r="J270" s="4"/>
      <c r="K270" s="4"/>
      <c r="L270" s="4"/>
      <c r="M270" s="4"/>
      <c r="N270" s="4"/>
    </row>
    <row r="271" spans="3:14" ht="18" customHeight="1">
      <c r="C271" s="3"/>
      <c r="D271" s="3"/>
      <c r="E271" s="6"/>
      <c r="F271" s="8"/>
      <c r="G271" s="3"/>
      <c r="H271" s="3"/>
      <c r="I271" s="3"/>
      <c r="J271" s="3"/>
      <c r="K271" s="3"/>
      <c r="L271" s="3"/>
      <c r="M271" s="3"/>
      <c r="N271" s="3"/>
    </row>
    <row r="272" spans="3:14" ht="18" customHeight="1">
      <c r="C272" s="4"/>
      <c r="D272" s="4" t="s">
        <v>2</v>
      </c>
      <c r="E272" s="5">
        <f>E270+1</f>
        <v>41122</v>
      </c>
      <c r="F272" s="9"/>
      <c r="G272" s="4"/>
      <c r="H272" s="4"/>
      <c r="I272" s="4"/>
      <c r="J272" s="4"/>
      <c r="K272" s="4"/>
      <c r="L272" s="4"/>
      <c r="M272" s="4"/>
      <c r="N272" s="4"/>
    </row>
    <row r="273" spans="3:14" ht="18" customHeight="1">
      <c r="C273" s="4"/>
      <c r="D273" s="4" t="s">
        <v>3</v>
      </c>
      <c r="E273" s="5">
        <f aca="true" t="shared" si="33" ref="E273:E278">E272+1</f>
        <v>41123</v>
      </c>
      <c r="F273" s="9">
        <f>INDEX($R$1:$R$55,M273)</f>
        <v>3800</v>
      </c>
      <c r="G273" s="4"/>
      <c r="H273" s="4"/>
      <c r="I273" s="4"/>
      <c r="J273" s="4"/>
      <c r="K273" s="4"/>
      <c r="L273" s="4"/>
      <c r="M273" s="4">
        <v>38</v>
      </c>
      <c r="N273" s="4"/>
    </row>
    <row r="274" spans="3:14" ht="18" customHeight="1">
      <c r="C274" s="4"/>
      <c r="D274" s="4" t="s">
        <v>4</v>
      </c>
      <c r="E274" s="5">
        <f t="shared" si="33"/>
        <v>41124</v>
      </c>
      <c r="F274" s="9"/>
      <c r="G274" s="4"/>
      <c r="H274" s="4"/>
      <c r="I274" s="4"/>
      <c r="J274" s="4"/>
      <c r="K274" s="4"/>
      <c r="L274" s="4"/>
      <c r="M274" s="4"/>
      <c r="N274" s="4"/>
    </row>
    <row r="275" spans="3:14" ht="18" customHeight="1">
      <c r="C275" s="4"/>
      <c r="D275" s="4" t="s">
        <v>5</v>
      </c>
      <c r="E275" s="5">
        <f t="shared" si="33"/>
        <v>41125</v>
      </c>
      <c r="F275" s="9">
        <f>INDEX($R$1:$R$55,M275)</f>
        <v>2300</v>
      </c>
      <c r="G275" s="4"/>
      <c r="H275" s="4"/>
      <c r="I275" s="4"/>
      <c r="J275" s="4"/>
      <c r="K275" s="4"/>
      <c r="L275" s="4"/>
      <c r="M275" s="4">
        <v>23</v>
      </c>
      <c r="N275" s="4"/>
    </row>
    <row r="276" spans="3:14" ht="18" customHeight="1">
      <c r="C276" s="4"/>
      <c r="D276" s="4" t="s">
        <v>6</v>
      </c>
      <c r="E276" s="5">
        <f t="shared" si="33"/>
        <v>41126</v>
      </c>
      <c r="F276" s="9"/>
      <c r="G276" s="4"/>
      <c r="H276" s="4"/>
      <c r="I276" s="4"/>
      <c r="J276" s="4"/>
      <c r="K276" s="4"/>
      <c r="L276" s="4"/>
      <c r="M276" s="4"/>
      <c r="N276" s="4"/>
    </row>
    <row r="277" spans="3:14" ht="18" customHeight="1">
      <c r="C277" s="4"/>
      <c r="D277" s="4" t="s">
        <v>0</v>
      </c>
      <c r="E277" s="5">
        <f t="shared" si="33"/>
        <v>41127</v>
      </c>
      <c r="F277" s="9"/>
      <c r="G277" s="4"/>
      <c r="H277" s="4"/>
      <c r="I277" s="4"/>
      <c r="J277" s="4"/>
      <c r="K277" s="4"/>
      <c r="L277" s="4"/>
      <c r="M277" s="4"/>
      <c r="N277" s="4"/>
    </row>
    <row r="278" spans="3:14" ht="18" customHeight="1">
      <c r="C278" s="4"/>
      <c r="D278" s="4" t="s">
        <v>1</v>
      </c>
      <c r="E278" s="5">
        <f t="shared" si="33"/>
        <v>41128</v>
      </c>
      <c r="F278" s="9"/>
      <c r="G278" s="4"/>
      <c r="H278" s="4"/>
      <c r="I278" s="4"/>
      <c r="J278" s="4"/>
      <c r="K278" s="4"/>
      <c r="L278" s="4"/>
      <c r="M278" s="4"/>
      <c r="N278" s="4"/>
    </row>
    <row r="279" spans="3:14" ht="18" customHeight="1">
      <c r="C279" s="3"/>
      <c r="D279" s="3"/>
      <c r="E279" s="6"/>
      <c r="F279" s="8"/>
      <c r="G279" s="3"/>
      <c r="H279" s="3"/>
      <c r="I279" s="3"/>
      <c r="J279" s="3"/>
      <c r="K279" s="3"/>
      <c r="L279" s="3"/>
      <c r="M279" s="3"/>
      <c r="N279" s="3"/>
    </row>
    <row r="280" spans="3:14" ht="18" customHeight="1">
      <c r="C280" s="4"/>
      <c r="D280" s="4" t="s">
        <v>2</v>
      </c>
      <c r="E280" s="5">
        <f>E278+1</f>
        <v>41129</v>
      </c>
      <c r="F280" s="9"/>
      <c r="G280" s="4"/>
      <c r="H280" s="4"/>
      <c r="I280" s="4"/>
      <c r="J280" s="4"/>
      <c r="K280" s="4"/>
      <c r="L280" s="4"/>
      <c r="M280" s="4"/>
      <c r="N280" s="4"/>
    </row>
    <row r="281" spans="3:14" ht="18" customHeight="1">
      <c r="C281" s="4"/>
      <c r="D281" s="4" t="s">
        <v>3</v>
      </c>
      <c r="E281" s="5">
        <f aca="true" t="shared" si="34" ref="E281:E286">E280+1</f>
        <v>41130</v>
      </c>
      <c r="F281" s="9">
        <f>INDEX($R$1:$R$55,M281)</f>
        <v>3800</v>
      </c>
      <c r="G281" s="4"/>
      <c r="H281" s="4"/>
      <c r="I281" s="4"/>
      <c r="J281" s="4"/>
      <c r="K281" s="4"/>
      <c r="L281" s="4"/>
      <c r="M281" s="4">
        <v>38</v>
      </c>
      <c r="N281" s="4"/>
    </row>
    <row r="282" spans="3:14" ht="18" customHeight="1">
      <c r="C282" s="4"/>
      <c r="D282" s="4" t="s">
        <v>4</v>
      </c>
      <c r="E282" s="5">
        <f t="shared" si="34"/>
        <v>41131</v>
      </c>
      <c r="F282" s="9"/>
      <c r="G282" s="4"/>
      <c r="H282" s="4"/>
      <c r="I282" s="4"/>
      <c r="J282" s="4"/>
      <c r="K282" s="4"/>
      <c r="L282" s="4"/>
      <c r="M282" s="4"/>
      <c r="N282" s="4"/>
    </row>
    <row r="283" spans="3:14" ht="18" customHeight="1">
      <c r="C283" s="4"/>
      <c r="D283" s="4" t="s">
        <v>5</v>
      </c>
      <c r="E283" s="5">
        <f t="shared" si="34"/>
        <v>41132</v>
      </c>
      <c r="F283" s="9">
        <f>INDEX($R$1:$R$55,M283)</f>
        <v>2300</v>
      </c>
      <c r="G283" s="4"/>
      <c r="H283" s="4"/>
      <c r="I283" s="4"/>
      <c r="J283" s="4"/>
      <c r="K283" s="4"/>
      <c r="L283" s="4"/>
      <c r="M283" s="4">
        <v>23</v>
      </c>
      <c r="N283" s="4"/>
    </row>
    <row r="284" spans="3:14" ht="18" customHeight="1">
      <c r="C284" s="4"/>
      <c r="D284" s="4" t="s">
        <v>6</v>
      </c>
      <c r="E284" s="5">
        <f t="shared" si="34"/>
        <v>41133</v>
      </c>
      <c r="F284" s="9"/>
      <c r="G284" s="4"/>
      <c r="H284" s="4"/>
      <c r="I284" s="4"/>
      <c r="J284" s="4"/>
      <c r="K284" s="4"/>
      <c r="L284" s="4"/>
      <c r="M284" s="4"/>
      <c r="N284" s="4"/>
    </row>
    <row r="285" spans="3:14" ht="18" customHeight="1">
      <c r="C285" s="4"/>
      <c r="D285" s="4" t="s">
        <v>0</v>
      </c>
      <c r="E285" s="5">
        <f t="shared" si="34"/>
        <v>41134</v>
      </c>
      <c r="F285" s="9"/>
      <c r="G285" s="4"/>
      <c r="H285" s="4"/>
      <c r="I285" s="4"/>
      <c r="J285" s="4"/>
      <c r="K285" s="4"/>
      <c r="L285" s="4"/>
      <c r="M285" s="4"/>
      <c r="N285" s="4"/>
    </row>
    <row r="286" spans="3:14" ht="18" customHeight="1">
      <c r="C286" s="4"/>
      <c r="D286" s="4" t="s">
        <v>1</v>
      </c>
      <c r="E286" s="5">
        <f t="shared" si="34"/>
        <v>41135</v>
      </c>
      <c r="F286" s="9"/>
      <c r="G286" s="4"/>
      <c r="H286" s="4"/>
      <c r="I286" s="4"/>
      <c r="J286" s="4"/>
      <c r="K286" s="4"/>
      <c r="L286" s="4"/>
      <c r="M286" s="4"/>
      <c r="N286" s="4"/>
    </row>
    <row r="287" spans="3:14" ht="18" customHeight="1">
      <c r="C287" s="3"/>
      <c r="D287" s="3"/>
      <c r="E287" s="6"/>
      <c r="F287" s="8"/>
      <c r="G287" s="3"/>
      <c r="H287" s="3"/>
      <c r="I287" s="3"/>
      <c r="J287" s="3"/>
      <c r="K287" s="3"/>
      <c r="L287" s="3"/>
      <c r="M287" s="3"/>
      <c r="N287" s="3"/>
    </row>
    <row r="288" spans="3:14" ht="18" customHeight="1">
      <c r="C288" s="4"/>
      <c r="D288" s="4" t="s">
        <v>2</v>
      </c>
      <c r="E288" s="5">
        <f>E286+1</f>
        <v>41136</v>
      </c>
      <c r="F288" s="9"/>
      <c r="G288" s="4"/>
      <c r="H288" s="4"/>
      <c r="I288" s="4"/>
      <c r="J288" s="4"/>
      <c r="K288" s="4"/>
      <c r="L288" s="4"/>
      <c r="M288" s="4"/>
      <c r="N288" s="4"/>
    </row>
    <row r="289" spans="3:14" ht="18" customHeight="1">
      <c r="C289" s="4"/>
      <c r="D289" s="4" t="s">
        <v>3</v>
      </c>
      <c r="E289" s="5">
        <f aca="true" t="shared" si="35" ref="E289:E294">E288+1</f>
        <v>41137</v>
      </c>
      <c r="F289" s="9">
        <f>INDEX($R$1:$R$55,M289)</f>
        <v>3800</v>
      </c>
      <c r="G289" s="4"/>
      <c r="H289" s="4"/>
      <c r="I289" s="4"/>
      <c r="J289" s="4"/>
      <c r="K289" s="4"/>
      <c r="L289" s="4"/>
      <c r="M289" s="4">
        <v>38</v>
      </c>
      <c r="N289" s="4"/>
    </row>
    <row r="290" spans="3:14" ht="18" customHeight="1">
      <c r="C290" s="4"/>
      <c r="D290" s="4" t="s">
        <v>4</v>
      </c>
      <c r="E290" s="5">
        <f t="shared" si="35"/>
        <v>41138</v>
      </c>
      <c r="F290" s="9"/>
      <c r="G290" s="4"/>
      <c r="H290" s="4"/>
      <c r="I290" s="4"/>
      <c r="J290" s="4"/>
      <c r="K290" s="4"/>
      <c r="L290" s="4"/>
      <c r="M290" s="4"/>
      <c r="N290" s="4"/>
    </row>
    <row r="291" spans="3:14" ht="18" customHeight="1">
      <c r="C291" s="4"/>
      <c r="D291" s="4" t="s">
        <v>5</v>
      </c>
      <c r="E291" s="5">
        <f t="shared" si="35"/>
        <v>41139</v>
      </c>
      <c r="F291" s="9">
        <f>INDEX($R$1:$R$55,M291)</f>
        <v>2300</v>
      </c>
      <c r="G291" s="4"/>
      <c r="H291" s="4"/>
      <c r="I291" s="4"/>
      <c r="J291" s="4"/>
      <c r="K291" s="4"/>
      <c r="L291" s="4"/>
      <c r="M291" s="4">
        <v>23</v>
      </c>
      <c r="N291" s="4"/>
    </row>
    <row r="292" spans="3:14" ht="18" customHeight="1">
      <c r="C292" s="4"/>
      <c r="D292" s="4" t="s">
        <v>6</v>
      </c>
      <c r="E292" s="5">
        <f t="shared" si="35"/>
        <v>41140</v>
      </c>
      <c r="F292" s="9"/>
      <c r="G292" s="4"/>
      <c r="H292" s="4"/>
      <c r="I292" s="4"/>
      <c r="J292" s="4"/>
      <c r="K292" s="4"/>
      <c r="L292" s="4"/>
      <c r="M292" s="4"/>
      <c r="N292" s="4"/>
    </row>
    <row r="293" spans="3:14" ht="18" customHeight="1">
      <c r="C293" s="4"/>
      <c r="D293" s="4" t="s">
        <v>0</v>
      </c>
      <c r="E293" s="5">
        <f t="shared" si="35"/>
        <v>41141</v>
      </c>
      <c r="F293" s="9"/>
      <c r="G293" s="4"/>
      <c r="H293" s="4"/>
      <c r="I293" s="4"/>
      <c r="J293" s="4"/>
      <c r="K293" s="4"/>
      <c r="L293" s="4"/>
      <c r="M293" s="4"/>
      <c r="N293" s="4"/>
    </row>
    <row r="294" spans="3:14" ht="18" customHeight="1">
      <c r="C294" s="4"/>
      <c r="D294" s="4" t="s">
        <v>1</v>
      </c>
      <c r="E294" s="5">
        <f t="shared" si="35"/>
        <v>41142</v>
      </c>
      <c r="F294" s="9"/>
      <c r="G294" s="4"/>
      <c r="H294" s="4"/>
      <c r="I294" s="4"/>
      <c r="J294" s="4"/>
      <c r="K294" s="4"/>
      <c r="L294" s="4"/>
      <c r="M294" s="4"/>
      <c r="N294" s="4"/>
    </row>
    <row r="295" spans="3:14" ht="18" customHeight="1">
      <c r="C295" s="3"/>
      <c r="D295" s="3"/>
      <c r="E295" s="6"/>
      <c r="F295" s="8"/>
      <c r="G295" s="3"/>
      <c r="H295" s="3"/>
      <c r="I295" s="3"/>
      <c r="J295" s="3"/>
      <c r="K295" s="3"/>
      <c r="L295" s="3"/>
      <c r="M295" s="3"/>
      <c r="N295" s="3"/>
    </row>
    <row r="296" spans="3:14" ht="18" customHeight="1">
      <c r="C296" s="4"/>
      <c r="D296" s="4" t="s">
        <v>2</v>
      </c>
      <c r="E296" s="5">
        <f>E294+1</f>
        <v>41143</v>
      </c>
      <c r="F296" s="9"/>
      <c r="G296" s="4"/>
      <c r="H296" s="4"/>
      <c r="I296" s="4"/>
      <c r="J296" s="4"/>
      <c r="K296" s="4"/>
      <c r="L296" s="4"/>
      <c r="M296" s="4"/>
      <c r="N296" s="4"/>
    </row>
    <row r="297" spans="3:14" ht="18" customHeight="1">
      <c r="C297" s="4"/>
      <c r="D297" s="4" t="s">
        <v>3</v>
      </c>
      <c r="E297" s="5">
        <f aca="true" t="shared" si="36" ref="E297:E302">E296+1</f>
        <v>41144</v>
      </c>
      <c r="F297" s="9">
        <f>INDEX($R$1:$R$55,M297)</f>
        <v>3800</v>
      </c>
      <c r="G297" s="4"/>
      <c r="H297" s="4"/>
      <c r="I297" s="4"/>
      <c r="J297" s="4"/>
      <c r="K297" s="4"/>
      <c r="L297" s="4"/>
      <c r="M297" s="4">
        <v>38</v>
      </c>
      <c r="N297" s="4"/>
    </row>
    <row r="298" spans="3:14" ht="18" customHeight="1">
      <c r="C298" s="4"/>
      <c r="D298" s="4" t="s">
        <v>4</v>
      </c>
      <c r="E298" s="5">
        <f t="shared" si="36"/>
        <v>41145</v>
      </c>
      <c r="F298" s="9"/>
      <c r="G298" s="4"/>
      <c r="H298" s="4"/>
      <c r="I298" s="4"/>
      <c r="J298" s="4"/>
      <c r="K298" s="4"/>
      <c r="L298" s="4"/>
      <c r="M298" s="4"/>
      <c r="N298" s="4"/>
    </row>
    <row r="299" spans="3:14" ht="18" customHeight="1">
      <c r="C299" s="4"/>
      <c r="D299" s="4" t="s">
        <v>5</v>
      </c>
      <c r="E299" s="5">
        <f t="shared" si="36"/>
        <v>41146</v>
      </c>
      <c r="F299" s="9">
        <f>INDEX($R$1:$R$55,M299)</f>
        <v>2300</v>
      </c>
      <c r="G299" s="4"/>
      <c r="H299" s="4"/>
      <c r="I299" s="4"/>
      <c r="J299" s="4"/>
      <c r="K299" s="4"/>
      <c r="L299" s="4"/>
      <c r="M299" s="4">
        <v>23</v>
      </c>
      <c r="N299" s="4"/>
    </row>
    <row r="300" spans="3:14" ht="18" customHeight="1">
      <c r="C300" s="4"/>
      <c r="D300" s="4" t="s">
        <v>6</v>
      </c>
      <c r="E300" s="5">
        <f t="shared" si="36"/>
        <v>41147</v>
      </c>
      <c r="F300" s="9"/>
      <c r="G300" s="4"/>
      <c r="H300" s="4"/>
      <c r="I300" s="4"/>
      <c r="J300" s="4"/>
      <c r="K300" s="4"/>
      <c r="L300" s="4"/>
      <c r="M300" s="4"/>
      <c r="N300" s="4"/>
    </row>
    <row r="301" spans="3:14" ht="18" customHeight="1">
      <c r="C301" s="4"/>
      <c r="D301" s="4" t="s">
        <v>0</v>
      </c>
      <c r="E301" s="5">
        <f t="shared" si="36"/>
        <v>41148</v>
      </c>
      <c r="F301" s="9"/>
      <c r="G301" s="4"/>
      <c r="H301" s="4"/>
      <c r="I301" s="4"/>
      <c r="J301" s="4"/>
      <c r="K301" s="4"/>
      <c r="L301" s="4"/>
      <c r="M301" s="4"/>
      <c r="N301" s="4"/>
    </row>
    <row r="302" spans="3:14" ht="18" customHeight="1">
      <c r="C302" s="4"/>
      <c r="D302" s="4" t="s">
        <v>1</v>
      </c>
      <c r="E302" s="5">
        <f t="shared" si="36"/>
        <v>41149</v>
      </c>
      <c r="F302" s="9"/>
      <c r="G302" s="4"/>
      <c r="H302" s="4"/>
      <c r="I302" s="4"/>
      <c r="J302" s="4"/>
      <c r="K302" s="4"/>
      <c r="L302" s="4"/>
      <c r="M302" s="4"/>
      <c r="N302" s="4"/>
    </row>
    <row r="303" spans="3:14" ht="18" customHeight="1">
      <c r="C303" s="3"/>
      <c r="D303" s="3"/>
      <c r="E303" s="6"/>
      <c r="F303" s="8"/>
      <c r="G303" s="3"/>
      <c r="H303" s="3"/>
      <c r="I303" s="3"/>
      <c r="J303" s="3"/>
      <c r="K303" s="3"/>
      <c r="L303" s="3"/>
      <c r="M303" s="3"/>
      <c r="N303" s="3"/>
    </row>
    <row r="304" spans="3:14" ht="18" customHeight="1">
      <c r="C304" s="4"/>
      <c r="D304" s="4" t="s">
        <v>2</v>
      </c>
      <c r="E304" s="5">
        <f>E302+1</f>
        <v>41150</v>
      </c>
      <c r="F304" s="9"/>
      <c r="G304" s="4"/>
      <c r="H304" s="4"/>
      <c r="I304" s="4"/>
      <c r="J304" s="4"/>
      <c r="K304" s="4"/>
      <c r="L304" s="4"/>
      <c r="M304" s="4"/>
      <c r="N304" s="4"/>
    </row>
    <row r="305" spans="3:14" ht="18" customHeight="1">
      <c r="C305" s="4"/>
      <c r="D305" s="4" t="s">
        <v>3</v>
      </c>
      <c r="E305" s="5">
        <f aca="true" t="shared" si="37" ref="E305:E310">E304+1</f>
        <v>41151</v>
      </c>
      <c r="F305" s="9">
        <f>INDEX($R$1:$R$55,M305)</f>
        <v>3800</v>
      </c>
      <c r="G305" s="4"/>
      <c r="H305" s="4"/>
      <c r="I305" s="4"/>
      <c r="J305" s="4"/>
      <c r="K305" s="4"/>
      <c r="L305" s="4"/>
      <c r="M305" s="4">
        <v>38</v>
      </c>
      <c r="N305" s="4"/>
    </row>
    <row r="306" spans="3:14" ht="18" customHeight="1">
      <c r="C306" s="4"/>
      <c r="D306" s="4" t="s">
        <v>4</v>
      </c>
      <c r="E306" s="5">
        <f t="shared" si="37"/>
        <v>41152</v>
      </c>
      <c r="F306" s="9"/>
      <c r="G306" s="4"/>
      <c r="H306" s="4"/>
      <c r="I306" s="4"/>
      <c r="J306" s="4"/>
      <c r="K306" s="4"/>
      <c r="L306" s="4"/>
      <c r="M306" s="4"/>
      <c r="N306" s="4"/>
    </row>
    <row r="307" spans="3:14" ht="18" customHeight="1">
      <c r="C307" s="4"/>
      <c r="D307" s="4" t="s">
        <v>5</v>
      </c>
      <c r="E307" s="5">
        <f t="shared" si="37"/>
        <v>41153</v>
      </c>
      <c r="F307" s="9">
        <f>INDEX($R$1:$R$55,M307)</f>
        <v>2300</v>
      </c>
      <c r="G307" s="4"/>
      <c r="H307" s="4"/>
      <c r="I307" s="4"/>
      <c r="J307" s="4"/>
      <c r="K307" s="4"/>
      <c r="L307" s="4"/>
      <c r="M307" s="4">
        <v>23</v>
      </c>
      <c r="N307" s="4"/>
    </row>
    <row r="308" spans="3:14" ht="18" customHeight="1">
      <c r="C308" s="4"/>
      <c r="D308" s="4" t="s">
        <v>6</v>
      </c>
      <c r="E308" s="5">
        <f t="shared" si="37"/>
        <v>41154</v>
      </c>
      <c r="F308" s="9"/>
      <c r="G308" s="4"/>
      <c r="H308" s="4"/>
      <c r="I308" s="4"/>
      <c r="J308" s="4"/>
      <c r="K308" s="4"/>
      <c r="L308" s="4"/>
      <c r="M308" s="4"/>
      <c r="N308" s="4"/>
    </row>
    <row r="309" spans="3:14" ht="18" customHeight="1">
      <c r="C309" s="4"/>
      <c r="D309" s="4" t="s">
        <v>0</v>
      </c>
      <c r="E309" s="5">
        <f t="shared" si="37"/>
        <v>41155</v>
      </c>
      <c r="F309" s="9"/>
      <c r="G309" s="4"/>
      <c r="H309" s="4"/>
      <c r="I309" s="4"/>
      <c r="J309" s="4"/>
      <c r="K309" s="4"/>
      <c r="L309" s="4"/>
      <c r="M309" s="4"/>
      <c r="N309" s="4"/>
    </row>
    <row r="310" spans="3:14" ht="18" customHeight="1">
      <c r="C310" s="4"/>
      <c r="D310" s="4" t="s">
        <v>1</v>
      </c>
      <c r="E310" s="5">
        <f t="shared" si="37"/>
        <v>41156</v>
      </c>
      <c r="F310" s="9"/>
      <c r="G310" s="4"/>
      <c r="H310" s="4"/>
      <c r="I310" s="4"/>
      <c r="J310" s="4"/>
      <c r="K310" s="4"/>
      <c r="L310" s="4"/>
      <c r="M310" s="4"/>
      <c r="N310" s="4"/>
    </row>
    <row r="311" spans="3:14" ht="18" customHeight="1">
      <c r="C311" s="3"/>
      <c r="D311" s="3"/>
      <c r="E311" s="6"/>
      <c r="F311" s="8"/>
      <c r="G311" s="3"/>
      <c r="H311" s="3"/>
      <c r="I311" s="3"/>
      <c r="J311" s="3"/>
      <c r="K311" s="3"/>
      <c r="L311" s="3"/>
      <c r="M311" s="3"/>
      <c r="N311" s="3"/>
    </row>
    <row r="312" spans="3:14" ht="18" customHeight="1">
      <c r="C312" s="4"/>
      <c r="D312" s="4" t="s">
        <v>2</v>
      </c>
      <c r="E312" s="5">
        <f>E310+1</f>
        <v>41157</v>
      </c>
      <c r="F312" s="9"/>
      <c r="G312" s="4"/>
      <c r="H312" s="4"/>
      <c r="I312" s="4"/>
      <c r="J312" s="4"/>
      <c r="K312" s="4"/>
      <c r="L312" s="4"/>
      <c r="M312" s="4"/>
      <c r="N312" s="4"/>
    </row>
    <row r="313" spans="3:14" ht="18" customHeight="1">
      <c r="C313" s="4"/>
      <c r="D313" s="4" t="s">
        <v>3</v>
      </c>
      <c r="E313" s="5">
        <f aca="true" t="shared" si="38" ref="E313:E318">E312+1</f>
        <v>41158</v>
      </c>
      <c r="F313" s="9">
        <f>INDEX($R$1:$R$55,M313)</f>
        <v>3800</v>
      </c>
      <c r="G313" s="4"/>
      <c r="H313" s="4"/>
      <c r="I313" s="4"/>
      <c r="J313" s="4"/>
      <c r="K313" s="4"/>
      <c r="L313" s="4"/>
      <c r="M313" s="4">
        <v>38</v>
      </c>
      <c r="N313" s="4"/>
    </row>
    <row r="314" spans="3:14" ht="18" customHeight="1">
      <c r="C314" s="4"/>
      <c r="D314" s="4" t="s">
        <v>4</v>
      </c>
      <c r="E314" s="5">
        <f t="shared" si="38"/>
        <v>41159</v>
      </c>
      <c r="F314" s="9"/>
      <c r="G314" s="4"/>
      <c r="H314" s="4"/>
      <c r="I314" s="4"/>
      <c r="J314" s="4"/>
      <c r="K314" s="4"/>
      <c r="L314" s="4"/>
      <c r="M314" s="4"/>
      <c r="N314" s="4"/>
    </row>
    <row r="315" spans="3:14" ht="18" customHeight="1">
      <c r="C315" s="4"/>
      <c r="D315" s="4" t="s">
        <v>5</v>
      </c>
      <c r="E315" s="5">
        <f t="shared" si="38"/>
        <v>41160</v>
      </c>
      <c r="F315" s="9">
        <f>INDEX($R$1:$R$55,M315)</f>
        <v>2300</v>
      </c>
      <c r="G315" s="4"/>
      <c r="H315" s="4"/>
      <c r="I315" s="4"/>
      <c r="J315" s="4"/>
      <c r="K315" s="4"/>
      <c r="L315" s="4"/>
      <c r="M315" s="4">
        <v>23</v>
      </c>
      <c r="N315" s="4"/>
    </row>
    <row r="316" spans="3:14" ht="18" customHeight="1">
      <c r="C316" s="4"/>
      <c r="D316" s="4" t="s">
        <v>6</v>
      </c>
      <c r="E316" s="5">
        <f t="shared" si="38"/>
        <v>41161</v>
      </c>
      <c r="F316" s="9"/>
      <c r="G316" s="4"/>
      <c r="H316" s="4"/>
      <c r="I316" s="4"/>
      <c r="J316" s="4"/>
      <c r="K316" s="4"/>
      <c r="L316" s="4"/>
      <c r="M316" s="4"/>
      <c r="N316" s="4"/>
    </row>
    <row r="317" spans="3:14" ht="18" customHeight="1">
      <c r="C317" s="4"/>
      <c r="D317" s="4" t="s">
        <v>0</v>
      </c>
      <c r="E317" s="5">
        <f t="shared" si="38"/>
        <v>41162</v>
      </c>
      <c r="F317" s="9"/>
      <c r="G317" s="4"/>
      <c r="H317" s="4"/>
      <c r="I317" s="4"/>
      <c r="J317" s="4"/>
      <c r="K317" s="4"/>
      <c r="L317" s="4"/>
      <c r="M317" s="4"/>
      <c r="N317" s="4"/>
    </row>
    <row r="318" spans="3:14" ht="18" customHeight="1">
      <c r="C318" s="4"/>
      <c r="D318" s="4" t="s">
        <v>1</v>
      </c>
      <c r="E318" s="5">
        <f t="shared" si="38"/>
        <v>41163</v>
      </c>
      <c r="F318" s="9"/>
      <c r="G318" s="4"/>
      <c r="H318" s="4"/>
      <c r="I318" s="4"/>
      <c r="J318" s="4"/>
      <c r="K318" s="4"/>
      <c r="L318" s="4"/>
      <c r="M318" s="4"/>
      <c r="N318" s="4"/>
    </row>
    <row r="319" spans="3:14" ht="18" customHeight="1">
      <c r="C319" s="3"/>
      <c r="D319" s="3"/>
      <c r="E319" s="6"/>
      <c r="F319" s="8"/>
      <c r="G319" s="3"/>
      <c r="H319" s="3"/>
      <c r="I319" s="3"/>
      <c r="J319" s="3"/>
      <c r="K319" s="3"/>
      <c r="L319" s="3"/>
      <c r="M319" s="3"/>
      <c r="N319" s="3"/>
    </row>
    <row r="320" spans="3:14" ht="18" customHeight="1">
      <c r="C320" s="4"/>
      <c r="D320" s="4" t="s">
        <v>2</v>
      </c>
      <c r="E320" s="5">
        <f>E318+1</f>
        <v>41164</v>
      </c>
      <c r="F320" s="9"/>
      <c r="G320" s="4"/>
      <c r="H320" s="4"/>
      <c r="I320" s="4"/>
      <c r="J320" s="4"/>
      <c r="K320" s="4"/>
      <c r="L320" s="4"/>
      <c r="M320" s="4"/>
      <c r="N320" s="4"/>
    </row>
    <row r="321" spans="3:14" ht="18" customHeight="1">
      <c r="C321" s="4"/>
      <c r="D321" s="4" t="s">
        <v>3</v>
      </c>
      <c r="E321" s="5">
        <f aca="true" t="shared" si="39" ref="E321:E326">E320+1</f>
        <v>41165</v>
      </c>
      <c r="F321" s="9">
        <f>INDEX($R$1:$R$55,M321)</f>
        <v>3800</v>
      </c>
      <c r="G321" s="4"/>
      <c r="H321" s="4"/>
      <c r="I321" s="4"/>
      <c r="J321" s="4"/>
      <c r="K321" s="4"/>
      <c r="L321" s="4"/>
      <c r="M321" s="4">
        <v>38</v>
      </c>
      <c r="N321" s="4"/>
    </row>
    <row r="322" spans="3:14" ht="18" customHeight="1">
      <c r="C322" s="4"/>
      <c r="D322" s="4" t="s">
        <v>4</v>
      </c>
      <c r="E322" s="5">
        <f t="shared" si="39"/>
        <v>41166</v>
      </c>
      <c r="F322" s="9"/>
      <c r="G322" s="4"/>
      <c r="H322" s="4"/>
      <c r="I322" s="4"/>
      <c r="J322" s="4"/>
      <c r="K322" s="4"/>
      <c r="L322" s="4"/>
      <c r="M322" s="4"/>
      <c r="N322" s="4"/>
    </row>
    <row r="323" spans="3:14" ht="18" customHeight="1">
      <c r="C323" s="4"/>
      <c r="D323" s="4" t="s">
        <v>5</v>
      </c>
      <c r="E323" s="5">
        <f t="shared" si="39"/>
        <v>41167</v>
      </c>
      <c r="F323" s="9">
        <f>INDEX($R$1:$R$55,M323)</f>
        <v>2300</v>
      </c>
      <c r="G323" s="4"/>
      <c r="H323" s="4"/>
      <c r="I323" s="4"/>
      <c r="J323" s="4"/>
      <c r="K323" s="4"/>
      <c r="L323" s="4"/>
      <c r="M323" s="4">
        <v>23</v>
      </c>
      <c r="N323" s="4"/>
    </row>
    <row r="324" spans="3:14" ht="18" customHeight="1">
      <c r="C324" s="4"/>
      <c r="D324" s="4" t="s">
        <v>6</v>
      </c>
      <c r="E324" s="5">
        <f t="shared" si="39"/>
        <v>41168</v>
      </c>
      <c r="F324" s="9"/>
      <c r="G324" s="4"/>
      <c r="H324" s="4"/>
      <c r="I324" s="4"/>
      <c r="J324" s="4"/>
      <c r="K324" s="4"/>
      <c r="L324" s="4"/>
      <c r="M324" s="4"/>
      <c r="N324" s="4"/>
    </row>
    <row r="325" spans="3:14" ht="18" customHeight="1">
      <c r="C325" s="4"/>
      <c r="D325" s="4" t="s">
        <v>0</v>
      </c>
      <c r="E325" s="5">
        <f t="shared" si="39"/>
        <v>41169</v>
      </c>
      <c r="F325" s="9"/>
      <c r="G325" s="4"/>
      <c r="H325" s="4"/>
      <c r="I325" s="4"/>
      <c r="J325" s="4"/>
      <c r="K325" s="4"/>
      <c r="L325" s="4"/>
      <c r="M325" s="4"/>
      <c r="N325" s="4"/>
    </row>
    <row r="326" spans="3:14" ht="18" customHeight="1">
      <c r="C326" s="4"/>
      <c r="D326" s="4" t="s">
        <v>1</v>
      </c>
      <c r="E326" s="5">
        <f t="shared" si="39"/>
        <v>41170</v>
      </c>
      <c r="F326" s="9"/>
      <c r="G326" s="4"/>
      <c r="H326" s="4"/>
      <c r="I326" s="4"/>
      <c r="J326" s="4"/>
      <c r="K326" s="4"/>
      <c r="L326" s="4"/>
      <c r="M326" s="4"/>
      <c r="N326" s="4"/>
    </row>
    <row r="327" spans="3:14" ht="18" customHeight="1">
      <c r="C327" s="3"/>
      <c r="D327" s="3"/>
      <c r="E327" s="6"/>
      <c r="F327" s="8"/>
      <c r="G327" s="3"/>
      <c r="H327" s="3"/>
      <c r="I327" s="3"/>
      <c r="J327" s="3"/>
      <c r="K327" s="3"/>
      <c r="L327" s="3"/>
      <c r="M327" s="3"/>
      <c r="N327" s="3"/>
    </row>
    <row r="328" spans="3:14" ht="18" customHeight="1">
      <c r="C328" s="4"/>
      <c r="D328" s="4" t="s">
        <v>2</v>
      </c>
      <c r="E328" s="5">
        <f>E326+1</f>
        <v>41171</v>
      </c>
      <c r="F328" s="9"/>
      <c r="G328" s="4"/>
      <c r="H328" s="4"/>
      <c r="I328" s="4"/>
      <c r="J328" s="4"/>
      <c r="K328" s="4"/>
      <c r="L328" s="4"/>
      <c r="M328" s="4"/>
      <c r="N328" s="4"/>
    </row>
    <row r="329" spans="3:14" ht="18" customHeight="1">
      <c r="C329" s="4"/>
      <c r="D329" s="4" t="s">
        <v>3</v>
      </c>
      <c r="E329" s="5">
        <f aca="true" t="shared" si="40" ref="E329:E334">E328+1</f>
        <v>41172</v>
      </c>
      <c r="F329" s="9">
        <f>INDEX($R$1:$R$55,M329)</f>
        <v>3800</v>
      </c>
      <c r="G329" s="4"/>
      <c r="H329" s="4"/>
      <c r="I329" s="4"/>
      <c r="J329" s="4"/>
      <c r="K329" s="4"/>
      <c r="L329" s="4"/>
      <c r="M329" s="4">
        <v>38</v>
      </c>
      <c r="N329" s="4"/>
    </row>
    <row r="330" spans="3:14" ht="18" customHeight="1">
      <c r="C330" s="4"/>
      <c r="D330" s="4" t="s">
        <v>4</v>
      </c>
      <c r="E330" s="5">
        <f t="shared" si="40"/>
        <v>41173</v>
      </c>
      <c r="F330" s="9"/>
      <c r="G330" s="4"/>
      <c r="H330" s="4"/>
      <c r="I330" s="4"/>
      <c r="J330" s="4"/>
      <c r="K330" s="4"/>
      <c r="L330" s="4"/>
      <c r="M330" s="4"/>
      <c r="N330" s="4"/>
    </row>
    <row r="331" spans="3:14" ht="18" customHeight="1">
      <c r="C331" s="4"/>
      <c r="D331" s="4" t="s">
        <v>5</v>
      </c>
      <c r="E331" s="5">
        <f t="shared" si="40"/>
        <v>41174</v>
      </c>
      <c r="F331" s="9">
        <f>INDEX($R$1:$R$55,M331)</f>
        <v>2300</v>
      </c>
      <c r="G331" s="4"/>
      <c r="H331" s="4"/>
      <c r="I331" s="4"/>
      <c r="J331" s="4"/>
      <c r="K331" s="4"/>
      <c r="L331" s="4"/>
      <c r="M331" s="4">
        <v>23</v>
      </c>
      <c r="N331" s="4"/>
    </row>
    <row r="332" spans="3:14" ht="18" customHeight="1">
      <c r="C332" s="4"/>
      <c r="D332" s="4" t="s">
        <v>6</v>
      </c>
      <c r="E332" s="5">
        <f t="shared" si="40"/>
        <v>41175</v>
      </c>
      <c r="F332" s="9"/>
      <c r="G332" s="4"/>
      <c r="H332" s="4"/>
      <c r="I332" s="4"/>
      <c r="J332" s="4"/>
      <c r="K332" s="4"/>
      <c r="L332" s="4"/>
      <c r="M332" s="4"/>
      <c r="N332" s="4"/>
    </row>
    <row r="333" spans="3:14" ht="18" customHeight="1">
      <c r="C333" s="4"/>
      <c r="D333" s="4" t="s">
        <v>0</v>
      </c>
      <c r="E333" s="5">
        <f t="shared" si="40"/>
        <v>41176</v>
      </c>
      <c r="F333" s="9"/>
      <c r="G333" s="4"/>
      <c r="H333" s="4"/>
      <c r="I333" s="4"/>
      <c r="J333" s="4"/>
      <c r="K333" s="4"/>
      <c r="L333" s="4"/>
      <c r="M333" s="4"/>
      <c r="N333" s="4"/>
    </row>
    <row r="334" spans="3:14" ht="18" customHeight="1">
      <c r="C334" s="4"/>
      <c r="D334" s="4" t="s">
        <v>1</v>
      </c>
      <c r="E334" s="5">
        <f t="shared" si="40"/>
        <v>41177</v>
      </c>
      <c r="F334" s="9"/>
      <c r="G334" s="4"/>
      <c r="H334" s="4"/>
      <c r="I334" s="4"/>
      <c r="J334" s="4"/>
      <c r="K334" s="4"/>
      <c r="L334" s="4"/>
      <c r="M334" s="4"/>
      <c r="N334" s="4"/>
    </row>
    <row r="335" spans="3:14" ht="18" customHeight="1">
      <c r="C335" s="3"/>
      <c r="D335" s="3"/>
      <c r="E335" s="6"/>
      <c r="F335" s="8"/>
      <c r="G335" s="3"/>
      <c r="H335" s="3"/>
      <c r="I335" s="3"/>
      <c r="J335" s="3"/>
      <c r="K335" s="3"/>
      <c r="L335" s="3"/>
      <c r="M335" s="3"/>
      <c r="N335" s="3"/>
    </row>
    <row r="336" spans="3:14" ht="18" customHeight="1">
      <c r="C336" s="4"/>
      <c r="D336" s="4" t="s">
        <v>2</v>
      </c>
      <c r="E336" s="5">
        <f>E334+1</f>
        <v>41178</v>
      </c>
      <c r="F336" s="9"/>
      <c r="G336" s="4"/>
      <c r="H336" s="4"/>
      <c r="I336" s="4"/>
      <c r="J336" s="4"/>
      <c r="K336" s="4"/>
      <c r="L336" s="4"/>
      <c r="M336" s="4"/>
      <c r="N336" s="4"/>
    </row>
    <row r="337" spans="3:14" ht="18" customHeight="1">
      <c r="C337" s="4"/>
      <c r="D337" s="4" t="s">
        <v>3</v>
      </c>
      <c r="E337" s="5">
        <f aca="true" t="shared" si="41" ref="E337:E342">E336+1</f>
        <v>41179</v>
      </c>
      <c r="F337" s="9">
        <f>INDEX($R$1:$R$55,M337)</f>
        <v>3800</v>
      </c>
      <c r="G337" s="4"/>
      <c r="H337" s="4"/>
      <c r="I337" s="4"/>
      <c r="J337" s="4"/>
      <c r="K337" s="4"/>
      <c r="L337" s="4"/>
      <c r="M337" s="4">
        <v>38</v>
      </c>
      <c r="N337" s="4"/>
    </row>
    <row r="338" spans="3:14" ht="18" customHeight="1">
      <c r="C338" s="4"/>
      <c r="D338" s="4" t="s">
        <v>4</v>
      </c>
      <c r="E338" s="5">
        <f t="shared" si="41"/>
        <v>41180</v>
      </c>
      <c r="F338" s="9"/>
      <c r="G338" s="4"/>
      <c r="H338" s="4"/>
      <c r="I338" s="4"/>
      <c r="J338" s="4"/>
      <c r="K338" s="4"/>
      <c r="L338" s="4"/>
      <c r="M338" s="4"/>
      <c r="N338" s="4"/>
    </row>
    <row r="339" spans="3:14" ht="18" customHeight="1">
      <c r="C339" s="4"/>
      <c r="D339" s="4" t="s">
        <v>5</v>
      </c>
      <c r="E339" s="5">
        <f t="shared" si="41"/>
        <v>41181</v>
      </c>
      <c r="F339" s="9">
        <f>INDEX($R$1:$R$55,M339)</f>
        <v>2300</v>
      </c>
      <c r="G339" s="4"/>
      <c r="H339" s="4"/>
      <c r="I339" s="4"/>
      <c r="J339" s="4"/>
      <c r="K339" s="4"/>
      <c r="L339" s="4"/>
      <c r="M339" s="4">
        <v>23</v>
      </c>
      <c r="N339" s="4"/>
    </row>
    <row r="340" spans="3:14" ht="18" customHeight="1">
      <c r="C340" s="4"/>
      <c r="D340" s="4" t="s">
        <v>6</v>
      </c>
      <c r="E340" s="5">
        <f t="shared" si="41"/>
        <v>41182</v>
      </c>
      <c r="F340" s="9"/>
      <c r="G340" s="4"/>
      <c r="H340" s="4"/>
      <c r="I340" s="4"/>
      <c r="J340" s="4"/>
      <c r="K340" s="4"/>
      <c r="L340" s="4"/>
      <c r="M340" s="4"/>
      <c r="N340" s="4"/>
    </row>
    <row r="341" spans="3:14" ht="18" customHeight="1">
      <c r="C341" s="4"/>
      <c r="D341" s="4" t="s">
        <v>0</v>
      </c>
      <c r="E341" s="5">
        <f t="shared" si="41"/>
        <v>41183</v>
      </c>
      <c r="F341" s="9"/>
      <c r="G341" s="4"/>
      <c r="H341" s="4"/>
      <c r="I341" s="4"/>
      <c r="J341" s="4"/>
      <c r="K341" s="4"/>
      <c r="L341" s="4"/>
      <c r="M341" s="4"/>
      <c r="N341" s="4"/>
    </row>
    <row r="342" spans="3:14" ht="18" customHeight="1">
      <c r="C342" s="4"/>
      <c r="D342" s="4" t="s">
        <v>1</v>
      </c>
      <c r="E342" s="5">
        <f t="shared" si="41"/>
        <v>41184</v>
      </c>
      <c r="F342" s="9"/>
      <c r="G342" s="4"/>
      <c r="H342" s="4"/>
      <c r="I342" s="4"/>
      <c r="J342" s="4"/>
      <c r="K342" s="4"/>
      <c r="L342" s="4"/>
      <c r="M342" s="4"/>
      <c r="N342" s="4"/>
    </row>
    <row r="343" spans="3:14" ht="18" customHeight="1">
      <c r="C343" s="3"/>
      <c r="D343" s="3"/>
      <c r="E343" s="6"/>
      <c r="F343" s="8"/>
      <c r="G343" s="3"/>
      <c r="H343" s="3"/>
      <c r="I343" s="3"/>
      <c r="J343" s="3"/>
      <c r="K343" s="3"/>
      <c r="L343" s="3"/>
      <c r="M343" s="3"/>
      <c r="N343" s="3"/>
    </row>
    <row r="344" spans="3:14" ht="18" customHeight="1">
      <c r="C344" s="4"/>
      <c r="D344" s="4" t="s">
        <v>2</v>
      </c>
      <c r="E344" s="5">
        <f>E342+1</f>
        <v>41185</v>
      </c>
      <c r="F344" s="9"/>
      <c r="G344" s="4"/>
      <c r="H344" s="4"/>
      <c r="I344" s="4"/>
      <c r="J344" s="4"/>
      <c r="K344" s="4"/>
      <c r="L344" s="4"/>
      <c r="M344" s="4"/>
      <c r="N344" s="4"/>
    </row>
    <row r="345" spans="3:14" ht="18" customHeight="1">
      <c r="C345" s="4"/>
      <c r="D345" s="4" t="s">
        <v>3</v>
      </c>
      <c r="E345" s="5">
        <f aca="true" t="shared" si="42" ref="E345:E350">E344+1</f>
        <v>41186</v>
      </c>
      <c r="F345" s="9">
        <f>INDEX($R$1:$R$55,M345)</f>
        <v>3800</v>
      </c>
      <c r="G345" s="4"/>
      <c r="H345" s="4"/>
      <c r="I345" s="4"/>
      <c r="J345" s="4"/>
      <c r="K345" s="4"/>
      <c r="L345" s="4"/>
      <c r="M345" s="4">
        <v>38</v>
      </c>
      <c r="N345" s="4"/>
    </row>
    <row r="346" spans="3:14" ht="18" customHeight="1">
      <c r="C346" s="4"/>
      <c r="D346" s="4" t="s">
        <v>4</v>
      </c>
      <c r="E346" s="5">
        <f t="shared" si="42"/>
        <v>41187</v>
      </c>
      <c r="F346" s="9"/>
      <c r="G346" s="4"/>
      <c r="H346" s="4"/>
      <c r="I346" s="4"/>
      <c r="J346" s="4"/>
      <c r="K346" s="4"/>
      <c r="L346" s="4"/>
      <c r="M346" s="4"/>
      <c r="N346" s="4"/>
    </row>
    <row r="347" spans="3:14" ht="18" customHeight="1">
      <c r="C347" s="4"/>
      <c r="D347" s="4" t="s">
        <v>5</v>
      </c>
      <c r="E347" s="5">
        <f t="shared" si="42"/>
        <v>41188</v>
      </c>
      <c r="F347" s="9">
        <f>INDEX($R$1:$R$55,M347)</f>
        <v>2300</v>
      </c>
      <c r="G347" s="4"/>
      <c r="H347" s="4"/>
      <c r="I347" s="4"/>
      <c r="J347" s="4"/>
      <c r="K347" s="4"/>
      <c r="L347" s="4"/>
      <c r="M347" s="4">
        <v>23</v>
      </c>
      <c r="N347" s="4"/>
    </row>
    <row r="348" spans="3:14" ht="18" customHeight="1">
      <c r="C348" s="4"/>
      <c r="D348" s="4" t="s">
        <v>6</v>
      </c>
      <c r="E348" s="5">
        <f t="shared" si="42"/>
        <v>41189</v>
      </c>
      <c r="F348" s="9"/>
      <c r="G348" s="4"/>
      <c r="H348" s="4"/>
      <c r="I348" s="4"/>
      <c r="J348" s="4"/>
      <c r="K348" s="4"/>
      <c r="L348" s="4"/>
      <c r="M348" s="4"/>
      <c r="N348" s="4"/>
    </row>
    <row r="349" spans="3:14" ht="18" customHeight="1">
      <c r="C349" s="4"/>
      <c r="D349" s="4" t="s">
        <v>0</v>
      </c>
      <c r="E349" s="5">
        <f t="shared" si="42"/>
        <v>41190</v>
      </c>
      <c r="F349" s="9"/>
      <c r="G349" s="4"/>
      <c r="H349" s="4"/>
      <c r="I349" s="4"/>
      <c r="J349" s="4"/>
      <c r="K349" s="4"/>
      <c r="L349" s="4"/>
      <c r="M349" s="4"/>
      <c r="N349" s="4"/>
    </row>
    <row r="350" spans="3:14" ht="18" customHeight="1">
      <c r="C350" s="4"/>
      <c r="D350" s="4" t="s">
        <v>1</v>
      </c>
      <c r="E350" s="5">
        <f t="shared" si="42"/>
        <v>41191</v>
      </c>
      <c r="F350" s="9"/>
      <c r="G350" s="4"/>
      <c r="H350" s="4"/>
      <c r="I350" s="4"/>
      <c r="J350" s="4"/>
      <c r="K350" s="4"/>
      <c r="L350" s="4"/>
      <c r="M350" s="4"/>
      <c r="N350" s="4"/>
    </row>
    <row r="351" spans="3:14" ht="18" customHeight="1">
      <c r="C351" s="3"/>
      <c r="D351" s="3"/>
      <c r="E351" s="6"/>
      <c r="F351" s="8"/>
      <c r="G351" s="3"/>
      <c r="H351" s="3"/>
      <c r="I351" s="3"/>
      <c r="J351" s="3"/>
      <c r="K351" s="3"/>
      <c r="L351" s="3"/>
      <c r="M351" s="3"/>
      <c r="N351" s="3"/>
    </row>
    <row r="352" spans="3:14" ht="18" customHeight="1">
      <c r="C352" s="4"/>
      <c r="D352" s="4" t="s">
        <v>2</v>
      </c>
      <c r="E352" s="5">
        <f>E350+1</f>
        <v>41192</v>
      </c>
      <c r="F352" s="9"/>
      <c r="G352" s="4"/>
      <c r="H352" s="4"/>
      <c r="I352" s="4"/>
      <c r="J352" s="4"/>
      <c r="K352" s="4"/>
      <c r="L352" s="4"/>
      <c r="M352" s="4"/>
      <c r="N352" s="4"/>
    </row>
    <row r="353" spans="3:14" ht="18" customHeight="1">
      <c r="C353" s="4"/>
      <c r="D353" s="4" t="s">
        <v>3</v>
      </c>
      <c r="E353" s="5">
        <f aca="true" t="shared" si="43" ref="E353:E358">E352+1</f>
        <v>41193</v>
      </c>
      <c r="F353" s="9">
        <f>INDEX($R$1:$R$55,M353)</f>
        <v>3800</v>
      </c>
      <c r="G353" s="4"/>
      <c r="H353" s="4"/>
      <c r="I353" s="4"/>
      <c r="J353" s="4"/>
      <c r="K353" s="4"/>
      <c r="L353" s="4"/>
      <c r="M353" s="4">
        <v>38</v>
      </c>
      <c r="N353" s="4"/>
    </row>
    <row r="354" spans="3:14" ht="18" customHeight="1">
      <c r="C354" s="4"/>
      <c r="D354" s="4" t="s">
        <v>4</v>
      </c>
      <c r="E354" s="5">
        <f t="shared" si="43"/>
        <v>41194</v>
      </c>
      <c r="F354" s="9"/>
      <c r="G354" s="4"/>
      <c r="H354" s="4"/>
      <c r="I354" s="4"/>
      <c r="J354" s="4"/>
      <c r="K354" s="4"/>
      <c r="L354" s="4"/>
      <c r="M354" s="4"/>
      <c r="N354" s="4"/>
    </row>
    <row r="355" spans="3:14" ht="18" customHeight="1">
      <c r="C355" s="4"/>
      <c r="D355" s="4" t="s">
        <v>5</v>
      </c>
      <c r="E355" s="5">
        <f t="shared" si="43"/>
        <v>41195</v>
      </c>
      <c r="F355" s="9">
        <f>INDEX($R$1:$R$55,M355)</f>
        <v>2300</v>
      </c>
      <c r="G355" s="4"/>
      <c r="H355" s="4"/>
      <c r="I355" s="4"/>
      <c r="J355" s="4"/>
      <c r="K355" s="4"/>
      <c r="L355" s="4"/>
      <c r="M355" s="4">
        <v>23</v>
      </c>
      <c r="N355" s="4"/>
    </row>
    <row r="356" spans="3:14" ht="18" customHeight="1">
      <c r="C356" s="4"/>
      <c r="D356" s="4" t="s">
        <v>6</v>
      </c>
      <c r="E356" s="5">
        <f t="shared" si="43"/>
        <v>41196</v>
      </c>
      <c r="F356" s="9"/>
      <c r="G356" s="4"/>
      <c r="H356" s="4"/>
      <c r="I356" s="4"/>
      <c r="J356" s="4"/>
      <c r="K356" s="4"/>
      <c r="L356" s="4"/>
      <c r="M356" s="4"/>
      <c r="N356" s="4"/>
    </row>
    <row r="357" spans="3:14" ht="18" customHeight="1">
      <c r="C357" s="4"/>
      <c r="D357" s="4" t="s">
        <v>0</v>
      </c>
      <c r="E357" s="5">
        <f t="shared" si="43"/>
        <v>41197</v>
      </c>
      <c r="F357" s="9"/>
      <c r="G357" s="4"/>
      <c r="H357" s="4"/>
      <c r="I357" s="4"/>
      <c r="J357" s="4"/>
      <c r="K357" s="4"/>
      <c r="L357" s="4"/>
      <c r="M357" s="4"/>
      <c r="N357" s="4"/>
    </row>
    <row r="358" spans="3:14" ht="18" customHeight="1">
      <c r="C358" s="4"/>
      <c r="D358" s="4" t="s">
        <v>1</v>
      </c>
      <c r="E358" s="5">
        <f t="shared" si="43"/>
        <v>41198</v>
      </c>
      <c r="F358" s="9"/>
      <c r="G358" s="4"/>
      <c r="H358" s="4"/>
      <c r="I358" s="4"/>
      <c r="J358" s="4"/>
      <c r="K358" s="4"/>
      <c r="L358" s="4"/>
      <c r="M358" s="4"/>
      <c r="N358" s="4"/>
    </row>
    <row r="359" spans="3:14" ht="18" customHeight="1">
      <c r="C359" s="3"/>
      <c r="D359" s="3"/>
      <c r="E359" s="6"/>
      <c r="F359" s="8"/>
      <c r="G359" s="3"/>
      <c r="H359" s="3"/>
      <c r="I359" s="3"/>
      <c r="J359" s="3"/>
      <c r="K359" s="3"/>
      <c r="L359" s="3"/>
      <c r="M359" s="3"/>
      <c r="N359" s="3"/>
    </row>
    <row r="360" spans="3:14" ht="18" customHeight="1">
      <c r="C360" s="4"/>
      <c r="D360" s="4" t="s">
        <v>2</v>
      </c>
      <c r="E360" s="5">
        <f>E358+1</f>
        <v>41199</v>
      </c>
      <c r="F360" s="9"/>
      <c r="G360" s="4"/>
      <c r="H360" s="4"/>
      <c r="I360" s="4"/>
      <c r="J360" s="4"/>
      <c r="K360" s="4"/>
      <c r="L360" s="4"/>
      <c r="M360" s="4"/>
      <c r="N360" s="4"/>
    </row>
    <row r="361" spans="3:14" ht="18" customHeight="1">
      <c r="C361" s="4"/>
      <c r="D361" s="4" t="s">
        <v>3</v>
      </c>
      <c r="E361" s="5">
        <f aca="true" t="shared" si="44" ref="E361:E366">E360+1</f>
        <v>41200</v>
      </c>
      <c r="F361" s="9">
        <f>INDEX($R$1:$R$55,M361)</f>
        <v>3800</v>
      </c>
      <c r="G361" s="4"/>
      <c r="H361" s="4"/>
      <c r="I361" s="4"/>
      <c r="J361" s="4"/>
      <c r="K361" s="4"/>
      <c r="L361" s="4"/>
      <c r="M361" s="4">
        <v>38</v>
      </c>
      <c r="N361" s="4"/>
    </row>
    <row r="362" spans="3:14" ht="18" customHeight="1">
      <c r="C362" s="4"/>
      <c r="D362" s="4" t="s">
        <v>4</v>
      </c>
      <c r="E362" s="5">
        <f t="shared" si="44"/>
        <v>41201</v>
      </c>
      <c r="F362" s="9"/>
      <c r="G362" s="4"/>
      <c r="H362" s="4"/>
      <c r="I362" s="4"/>
      <c r="J362" s="4"/>
      <c r="K362" s="4"/>
      <c r="L362" s="4"/>
      <c r="M362" s="4"/>
      <c r="N362" s="4"/>
    </row>
    <row r="363" spans="3:14" ht="18" customHeight="1">
      <c r="C363" s="4"/>
      <c r="D363" s="4" t="s">
        <v>5</v>
      </c>
      <c r="E363" s="5">
        <f t="shared" si="44"/>
        <v>41202</v>
      </c>
      <c r="F363" s="9">
        <f>INDEX($R$1:$R$55,M363)</f>
        <v>2300</v>
      </c>
      <c r="G363" s="4"/>
      <c r="H363" s="4"/>
      <c r="I363" s="4"/>
      <c r="J363" s="4"/>
      <c r="K363" s="4"/>
      <c r="L363" s="4"/>
      <c r="M363" s="4">
        <v>23</v>
      </c>
      <c r="N363" s="4"/>
    </row>
    <row r="364" spans="3:14" ht="18" customHeight="1">
      <c r="C364" s="4"/>
      <c r="D364" s="4" t="s">
        <v>6</v>
      </c>
      <c r="E364" s="5">
        <f t="shared" si="44"/>
        <v>41203</v>
      </c>
      <c r="F364" s="9"/>
      <c r="G364" s="4"/>
      <c r="H364" s="4"/>
      <c r="I364" s="4"/>
      <c r="J364" s="4"/>
      <c r="K364" s="4"/>
      <c r="L364" s="4"/>
      <c r="M364" s="4"/>
      <c r="N364" s="4"/>
    </row>
    <row r="365" spans="3:14" ht="18" customHeight="1">
      <c r="C365" s="4"/>
      <c r="D365" s="4" t="s">
        <v>0</v>
      </c>
      <c r="E365" s="5">
        <f t="shared" si="44"/>
        <v>41204</v>
      </c>
      <c r="F365" s="9"/>
      <c r="G365" s="4"/>
      <c r="H365" s="4"/>
      <c r="I365" s="4"/>
      <c r="J365" s="4"/>
      <c r="K365" s="4"/>
      <c r="L365" s="4"/>
      <c r="M365" s="4"/>
      <c r="N365" s="4"/>
    </row>
    <row r="366" spans="3:14" ht="18" customHeight="1">
      <c r="C366" s="4"/>
      <c r="D366" s="4" t="s">
        <v>1</v>
      </c>
      <c r="E366" s="5">
        <f t="shared" si="44"/>
        <v>41205</v>
      </c>
      <c r="F366" s="9"/>
      <c r="G366" s="4"/>
      <c r="H366" s="4"/>
      <c r="I366" s="4"/>
      <c r="J366" s="4"/>
      <c r="K366" s="4"/>
      <c r="L366" s="4"/>
      <c r="M366" s="4"/>
      <c r="N366" s="4"/>
    </row>
    <row r="367" spans="3:14" ht="18" customHeight="1">
      <c r="C367" s="3"/>
      <c r="D367" s="3"/>
      <c r="E367" s="6"/>
      <c r="F367" s="8"/>
      <c r="G367" s="3"/>
      <c r="H367" s="3"/>
      <c r="I367" s="3"/>
      <c r="J367" s="3"/>
      <c r="K367" s="3"/>
      <c r="L367" s="3"/>
      <c r="M367" s="3"/>
      <c r="N367" s="3"/>
    </row>
    <row r="368" spans="3:14" ht="18" customHeight="1">
      <c r="C368" s="4"/>
      <c r="D368" s="4" t="s">
        <v>2</v>
      </c>
      <c r="E368" s="5">
        <f>E366+1</f>
        <v>41206</v>
      </c>
      <c r="F368" s="9"/>
      <c r="G368" s="4"/>
      <c r="H368" s="4"/>
      <c r="I368" s="4"/>
      <c r="J368" s="4"/>
      <c r="K368" s="4"/>
      <c r="L368" s="4"/>
      <c r="M368" s="4"/>
      <c r="N368" s="4"/>
    </row>
    <row r="369" spans="3:14" ht="18" customHeight="1">
      <c r="C369" s="4"/>
      <c r="D369" s="4" t="s">
        <v>3</v>
      </c>
      <c r="E369" s="5">
        <f aca="true" t="shared" si="45" ref="E369:E374">E368+1</f>
        <v>41207</v>
      </c>
      <c r="F369" s="9">
        <f>INDEX($R$1:$R$55,M369)</f>
        <v>3800</v>
      </c>
      <c r="G369" s="4"/>
      <c r="H369" s="4"/>
      <c r="I369" s="4"/>
      <c r="J369" s="4"/>
      <c r="K369" s="4"/>
      <c r="L369" s="4"/>
      <c r="M369" s="4">
        <v>38</v>
      </c>
      <c r="N369" s="4"/>
    </row>
    <row r="370" spans="3:14" ht="18" customHeight="1">
      <c r="C370" s="4"/>
      <c r="D370" s="4" t="s">
        <v>4</v>
      </c>
      <c r="E370" s="5">
        <f t="shared" si="45"/>
        <v>41208</v>
      </c>
      <c r="F370" s="9"/>
      <c r="G370" s="4"/>
      <c r="H370" s="4"/>
      <c r="I370" s="4"/>
      <c r="J370" s="4"/>
      <c r="K370" s="4"/>
      <c r="L370" s="4"/>
      <c r="M370" s="4"/>
      <c r="N370" s="4"/>
    </row>
    <row r="371" spans="3:14" ht="18" customHeight="1">
      <c r="C371" s="4"/>
      <c r="D371" s="4" t="s">
        <v>5</v>
      </c>
      <c r="E371" s="5">
        <f t="shared" si="45"/>
        <v>41209</v>
      </c>
      <c r="F371" s="9">
        <f>INDEX($R$1:$R$55,M371)</f>
        <v>2300</v>
      </c>
      <c r="G371" s="4"/>
      <c r="H371" s="4"/>
      <c r="I371" s="4"/>
      <c r="J371" s="4"/>
      <c r="K371" s="4"/>
      <c r="L371" s="4"/>
      <c r="M371" s="4">
        <v>23</v>
      </c>
      <c r="N371" s="4"/>
    </row>
    <row r="372" spans="3:14" ht="18" customHeight="1">
      <c r="C372" s="4"/>
      <c r="D372" s="4" t="s">
        <v>6</v>
      </c>
      <c r="E372" s="5">
        <f t="shared" si="45"/>
        <v>41210</v>
      </c>
      <c r="F372" s="9"/>
      <c r="G372" s="4"/>
      <c r="H372" s="4"/>
      <c r="I372" s="4"/>
      <c r="J372" s="4"/>
      <c r="K372" s="4"/>
      <c r="L372" s="4"/>
      <c r="M372" s="4"/>
      <c r="N372" s="4"/>
    </row>
    <row r="373" spans="3:14" ht="18" customHeight="1">
      <c r="C373" s="4"/>
      <c r="D373" s="4" t="s">
        <v>0</v>
      </c>
      <c r="E373" s="5">
        <f t="shared" si="45"/>
        <v>41211</v>
      </c>
      <c r="F373" s="9"/>
      <c r="G373" s="4"/>
      <c r="H373" s="4"/>
      <c r="I373" s="4"/>
      <c r="J373" s="4"/>
      <c r="K373" s="4"/>
      <c r="L373" s="4"/>
      <c r="M373" s="4"/>
      <c r="N373" s="4"/>
    </row>
    <row r="374" spans="3:14" ht="18" customHeight="1">
      <c r="C374" s="4"/>
      <c r="D374" s="4" t="s">
        <v>1</v>
      </c>
      <c r="E374" s="5">
        <f t="shared" si="45"/>
        <v>41212</v>
      </c>
      <c r="F374" s="9"/>
      <c r="G374" s="4"/>
      <c r="H374" s="4"/>
      <c r="I374" s="4"/>
      <c r="J374" s="4"/>
      <c r="K374" s="4"/>
      <c r="L374" s="4"/>
      <c r="M374" s="4"/>
      <c r="N374" s="4"/>
    </row>
    <row r="375" spans="3:14" ht="18" customHeight="1">
      <c r="C375" s="3"/>
      <c r="D375" s="3"/>
      <c r="E375" s="6"/>
      <c r="F375" s="8"/>
      <c r="G375" s="3"/>
      <c r="H375" s="3"/>
      <c r="I375" s="3"/>
      <c r="J375" s="3"/>
      <c r="K375" s="3"/>
      <c r="L375" s="3"/>
      <c r="M375" s="3"/>
      <c r="N375" s="3"/>
    </row>
    <row r="376" spans="3:14" ht="18" customHeight="1">
      <c r="C376" s="4"/>
      <c r="D376" s="4" t="s">
        <v>2</v>
      </c>
      <c r="E376" s="5">
        <f>E374+1</f>
        <v>41213</v>
      </c>
      <c r="F376" s="9"/>
      <c r="G376" s="4"/>
      <c r="H376" s="4"/>
      <c r="I376" s="4"/>
      <c r="J376" s="4"/>
      <c r="K376" s="4"/>
      <c r="L376" s="4"/>
      <c r="M376" s="4"/>
      <c r="N376" s="4"/>
    </row>
    <row r="377" spans="3:14" ht="18" customHeight="1">
      <c r="C377" s="4"/>
      <c r="D377" s="4" t="s">
        <v>3</v>
      </c>
      <c r="E377" s="5">
        <f aca="true" t="shared" si="46" ref="E377:E382">E376+1</f>
        <v>41214</v>
      </c>
      <c r="F377" s="9">
        <f>INDEX($R$1:$R$55,M377)</f>
        <v>3800</v>
      </c>
      <c r="G377" s="4"/>
      <c r="H377" s="4"/>
      <c r="I377" s="4"/>
      <c r="J377" s="4"/>
      <c r="K377" s="4"/>
      <c r="L377" s="4"/>
      <c r="M377" s="4">
        <v>38</v>
      </c>
      <c r="N377" s="4"/>
    </row>
    <row r="378" spans="3:14" ht="18" customHeight="1">
      <c r="C378" s="4"/>
      <c r="D378" s="4" t="s">
        <v>4</v>
      </c>
      <c r="E378" s="5">
        <f t="shared" si="46"/>
        <v>41215</v>
      </c>
      <c r="F378" s="9"/>
      <c r="G378" s="4"/>
      <c r="H378" s="4"/>
      <c r="I378" s="4"/>
      <c r="J378" s="4"/>
      <c r="K378" s="4"/>
      <c r="L378" s="4"/>
      <c r="M378" s="4"/>
      <c r="N378" s="4"/>
    </row>
    <row r="379" spans="3:14" ht="18" customHeight="1">
      <c r="C379" s="4"/>
      <c r="D379" s="4" t="s">
        <v>5</v>
      </c>
      <c r="E379" s="5">
        <f t="shared" si="46"/>
        <v>41216</v>
      </c>
      <c r="F379" s="9">
        <f>INDEX($R$1:$R$55,M379)</f>
        <v>2300</v>
      </c>
      <c r="G379" s="4"/>
      <c r="H379" s="4"/>
      <c r="I379" s="4"/>
      <c r="J379" s="4"/>
      <c r="K379" s="4"/>
      <c r="L379" s="4"/>
      <c r="M379" s="4">
        <v>23</v>
      </c>
      <c r="N379" s="4"/>
    </row>
    <row r="380" spans="3:14" ht="18" customHeight="1">
      <c r="C380" s="4"/>
      <c r="D380" s="4" t="s">
        <v>6</v>
      </c>
      <c r="E380" s="5">
        <f t="shared" si="46"/>
        <v>41217</v>
      </c>
      <c r="F380" s="9"/>
      <c r="G380" s="4"/>
      <c r="H380" s="4"/>
      <c r="I380" s="4"/>
      <c r="J380" s="4"/>
      <c r="K380" s="4"/>
      <c r="L380" s="4"/>
      <c r="M380" s="4"/>
      <c r="N380" s="4"/>
    </row>
    <row r="381" spans="3:14" ht="18" customHeight="1">
      <c r="C381" s="4"/>
      <c r="D381" s="4" t="s">
        <v>0</v>
      </c>
      <c r="E381" s="5">
        <f t="shared" si="46"/>
        <v>41218</v>
      </c>
      <c r="F381" s="9"/>
      <c r="G381" s="4"/>
      <c r="H381" s="4"/>
      <c r="I381" s="4"/>
      <c r="J381" s="4"/>
      <c r="K381" s="4"/>
      <c r="L381" s="4"/>
      <c r="M381" s="4"/>
      <c r="N381" s="4"/>
    </row>
    <row r="382" spans="3:14" ht="18" customHeight="1">
      <c r="C382" s="4"/>
      <c r="D382" s="4" t="s">
        <v>1</v>
      </c>
      <c r="E382" s="5">
        <f t="shared" si="46"/>
        <v>41219</v>
      </c>
      <c r="F382" s="9"/>
      <c r="G382" s="4"/>
      <c r="H382" s="4"/>
      <c r="I382" s="4"/>
      <c r="J382" s="4"/>
      <c r="K382" s="4"/>
      <c r="L382" s="4"/>
      <c r="M382" s="4"/>
      <c r="N382" s="4"/>
    </row>
    <row r="383" spans="3:14" ht="18" customHeight="1">
      <c r="C383" s="3"/>
      <c r="D383" s="3"/>
      <c r="E383" s="6"/>
      <c r="F383" s="8"/>
      <c r="G383" s="3"/>
      <c r="H383" s="3"/>
      <c r="I383" s="3"/>
      <c r="J383" s="3"/>
      <c r="K383" s="3"/>
      <c r="L383" s="3"/>
      <c r="M383" s="3"/>
      <c r="N383" s="3"/>
    </row>
    <row r="384" spans="3:14" ht="18" customHeight="1">
      <c r="C384" s="4"/>
      <c r="D384" s="4" t="s">
        <v>2</v>
      </c>
      <c r="E384" s="5">
        <f>E382+1</f>
        <v>41220</v>
      </c>
      <c r="F384" s="9"/>
      <c r="G384" s="4"/>
      <c r="H384" s="4"/>
      <c r="I384" s="4"/>
      <c r="J384" s="4"/>
      <c r="K384" s="4"/>
      <c r="L384" s="4"/>
      <c r="M384" s="4"/>
      <c r="N384" s="4"/>
    </row>
    <row r="385" spans="3:14" ht="18" customHeight="1">
      <c r="C385" s="4"/>
      <c r="D385" s="4" t="s">
        <v>3</v>
      </c>
      <c r="E385" s="5">
        <f aca="true" t="shared" si="47" ref="E385:E390">E384+1</f>
        <v>41221</v>
      </c>
      <c r="F385" s="9">
        <f>INDEX($R$1:$R$55,M385)</f>
        <v>3800</v>
      </c>
      <c r="G385" s="4"/>
      <c r="H385" s="4"/>
      <c r="I385" s="4"/>
      <c r="J385" s="4"/>
      <c r="K385" s="4"/>
      <c r="L385" s="4"/>
      <c r="M385" s="4">
        <v>38</v>
      </c>
      <c r="N385" s="4"/>
    </row>
    <row r="386" spans="3:14" ht="18" customHeight="1">
      <c r="C386" s="4"/>
      <c r="D386" s="4" t="s">
        <v>4</v>
      </c>
      <c r="E386" s="5">
        <f t="shared" si="47"/>
        <v>41222</v>
      </c>
      <c r="F386" s="9"/>
      <c r="G386" s="4"/>
      <c r="H386" s="4"/>
      <c r="I386" s="4"/>
      <c r="J386" s="4"/>
      <c r="K386" s="4"/>
      <c r="L386" s="4"/>
      <c r="M386" s="4"/>
      <c r="N386" s="4"/>
    </row>
    <row r="387" spans="3:14" ht="18" customHeight="1">
      <c r="C387" s="4"/>
      <c r="D387" s="4" t="s">
        <v>5</v>
      </c>
      <c r="E387" s="5">
        <f t="shared" si="47"/>
        <v>41223</v>
      </c>
      <c r="F387" s="9">
        <f>INDEX($R$1:$R$55,M387)</f>
        <v>2300</v>
      </c>
      <c r="G387" s="4"/>
      <c r="H387" s="4"/>
      <c r="I387" s="4"/>
      <c r="J387" s="4"/>
      <c r="K387" s="4"/>
      <c r="L387" s="4"/>
      <c r="M387" s="4">
        <v>23</v>
      </c>
      <c r="N387" s="4"/>
    </row>
    <row r="388" spans="3:14" ht="18" customHeight="1">
      <c r="C388" s="4"/>
      <c r="D388" s="4" t="s">
        <v>6</v>
      </c>
      <c r="E388" s="5">
        <f t="shared" si="47"/>
        <v>41224</v>
      </c>
      <c r="F388" s="9"/>
      <c r="G388" s="4"/>
      <c r="H388" s="4"/>
      <c r="I388" s="4"/>
      <c r="J388" s="4"/>
      <c r="K388" s="4"/>
      <c r="L388" s="4"/>
      <c r="M388" s="4"/>
      <c r="N388" s="4"/>
    </row>
    <row r="389" spans="3:14" ht="18" customHeight="1">
      <c r="C389" s="4"/>
      <c r="D389" s="4" t="s">
        <v>0</v>
      </c>
      <c r="E389" s="5">
        <f t="shared" si="47"/>
        <v>41225</v>
      </c>
      <c r="F389" s="9"/>
      <c r="G389" s="4"/>
      <c r="H389" s="4"/>
      <c r="I389" s="4"/>
      <c r="J389" s="4"/>
      <c r="K389" s="4"/>
      <c r="L389" s="4"/>
      <c r="M389" s="4"/>
      <c r="N389" s="4"/>
    </row>
    <row r="390" spans="3:14" ht="18" customHeight="1">
      <c r="C390" s="4"/>
      <c r="D390" s="4" t="s">
        <v>1</v>
      </c>
      <c r="E390" s="5">
        <f t="shared" si="47"/>
        <v>41226</v>
      </c>
      <c r="F390" s="9"/>
      <c r="G390" s="4"/>
      <c r="H390" s="4"/>
      <c r="I390" s="4"/>
      <c r="J390" s="4"/>
      <c r="K390" s="4"/>
      <c r="L390" s="4"/>
      <c r="M390" s="4"/>
      <c r="N390" s="4"/>
    </row>
    <row r="391" spans="3:14" ht="18" customHeight="1">
      <c r="C391" s="3"/>
      <c r="D391" s="3"/>
      <c r="E391" s="6"/>
      <c r="F391" s="8"/>
      <c r="G391" s="3"/>
      <c r="H391" s="3"/>
      <c r="I391" s="3"/>
      <c r="J391" s="3"/>
      <c r="K391" s="3"/>
      <c r="L391" s="3"/>
      <c r="M391" s="3"/>
      <c r="N391" s="3"/>
    </row>
    <row r="392" spans="3:14" ht="18" customHeight="1">
      <c r="C392" s="4"/>
      <c r="D392" s="4" t="s">
        <v>2</v>
      </c>
      <c r="E392" s="5">
        <f>E390+1</f>
        <v>41227</v>
      </c>
      <c r="F392" s="9"/>
      <c r="G392" s="4"/>
      <c r="H392" s="4"/>
      <c r="I392" s="4"/>
      <c r="J392" s="4"/>
      <c r="K392" s="4"/>
      <c r="L392" s="4"/>
      <c r="M392" s="4"/>
      <c r="N392" s="4"/>
    </row>
    <row r="393" spans="3:14" ht="18" customHeight="1">
      <c r="C393" s="4"/>
      <c r="D393" s="4" t="s">
        <v>3</v>
      </c>
      <c r="E393" s="5">
        <f aca="true" t="shared" si="48" ref="E393:E398">E392+1</f>
        <v>41228</v>
      </c>
      <c r="F393" s="9">
        <f>INDEX($R$1:$R$55,M393)</f>
        <v>3800</v>
      </c>
      <c r="G393" s="4"/>
      <c r="H393" s="4"/>
      <c r="I393" s="4"/>
      <c r="J393" s="4"/>
      <c r="K393" s="4"/>
      <c r="L393" s="4"/>
      <c r="M393" s="4">
        <v>38</v>
      </c>
      <c r="N393" s="4"/>
    </row>
    <row r="394" spans="3:14" ht="18" customHeight="1">
      <c r="C394" s="4"/>
      <c r="D394" s="4" t="s">
        <v>4</v>
      </c>
      <c r="E394" s="5">
        <f t="shared" si="48"/>
        <v>41229</v>
      </c>
      <c r="F394" s="9"/>
      <c r="G394" s="4"/>
      <c r="H394" s="4"/>
      <c r="I394" s="4"/>
      <c r="J394" s="4"/>
      <c r="K394" s="4"/>
      <c r="L394" s="4"/>
      <c r="M394" s="4"/>
      <c r="N394" s="4"/>
    </row>
    <row r="395" spans="3:14" ht="18" customHeight="1">
      <c r="C395" s="4"/>
      <c r="D395" s="4" t="s">
        <v>5</v>
      </c>
      <c r="E395" s="5">
        <f t="shared" si="48"/>
        <v>41230</v>
      </c>
      <c r="F395" s="9">
        <f>INDEX($R$1:$R$55,M395)</f>
        <v>2300</v>
      </c>
      <c r="G395" s="4"/>
      <c r="H395" s="4"/>
      <c r="I395" s="4"/>
      <c r="J395" s="4"/>
      <c r="K395" s="4"/>
      <c r="L395" s="4"/>
      <c r="M395" s="4">
        <v>23</v>
      </c>
      <c r="N395" s="4"/>
    </row>
    <row r="396" spans="3:14" ht="18" customHeight="1">
      <c r="C396" s="4"/>
      <c r="D396" s="4" t="s">
        <v>6</v>
      </c>
      <c r="E396" s="5">
        <f t="shared" si="48"/>
        <v>41231</v>
      </c>
      <c r="F396" s="9"/>
      <c r="G396" s="4"/>
      <c r="H396" s="4"/>
      <c r="I396" s="4"/>
      <c r="J396" s="4"/>
      <c r="K396" s="4"/>
      <c r="L396" s="4"/>
      <c r="M396" s="4"/>
      <c r="N396" s="4"/>
    </row>
    <row r="397" spans="3:14" ht="18" customHeight="1">
      <c r="C397" s="4"/>
      <c r="D397" s="4" t="s">
        <v>0</v>
      </c>
      <c r="E397" s="5">
        <f t="shared" si="48"/>
        <v>41232</v>
      </c>
      <c r="F397" s="9"/>
      <c r="G397" s="4"/>
      <c r="H397" s="4"/>
      <c r="I397" s="4"/>
      <c r="J397" s="4"/>
      <c r="K397" s="4"/>
      <c r="L397" s="4"/>
      <c r="M397" s="4"/>
      <c r="N397" s="4"/>
    </row>
    <row r="398" spans="3:14" ht="18" customHeight="1">
      <c r="C398" s="4"/>
      <c r="D398" s="4" t="s">
        <v>1</v>
      </c>
      <c r="E398" s="5">
        <f t="shared" si="48"/>
        <v>41233</v>
      </c>
      <c r="F398" s="9"/>
      <c r="G398" s="4"/>
      <c r="H398" s="4"/>
      <c r="I398" s="4"/>
      <c r="J398" s="4"/>
      <c r="K398" s="4"/>
      <c r="L398" s="4"/>
      <c r="M398" s="4"/>
      <c r="N398" s="4"/>
    </row>
    <row r="399" spans="3:14" ht="18" customHeight="1">
      <c r="C399" s="3"/>
      <c r="D399" s="3"/>
      <c r="E399" s="6"/>
      <c r="F399" s="8"/>
      <c r="G399" s="3"/>
      <c r="H399" s="3"/>
      <c r="I399" s="3"/>
      <c r="J399" s="3"/>
      <c r="K399" s="3"/>
      <c r="L399" s="3"/>
      <c r="M399" s="3"/>
      <c r="N399" s="3"/>
    </row>
    <row r="400" spans="3:14" ht="18" customHeight="1">
      <c r="C400" s="4"/>
      <c r="D400" s="4" t="s">
        <v>2</v>
      </c>
      <c r="E400" s="5">
        <f>E398+1</f>
        <v>41234</v>
      </c>
      <c r="F400" s="9"/>
      <c r="G400" s="4"/>
      <c r="H400" s="4"/>
      <c r="I400" s="4"/>
      <c r="J400" s="4"/>
      <c r="K400" s="4"/>
      <c r="L400" s="4"/>
      <c r="M400" s="4"/>
      <c r="N400" s="4"/>
    </row>
    <row r="401" spans="3:14" ht="18" customHeight="1">
      <c r="C401" s="4"/>
      <c r="D401" s="4" t="s">
        <v>3</v>
      </c>
      <c r="E401" s="5">
        <f aca="true" t="shared" si="49" ref="E401:E406">E400+1</f>
        <v>41235</v>
      </c>
      <c r="F401" s="9">
        <f>INDEX($R$1:$R$55,M401)</f>
        <v>3800</v>
      </c>
      <c r="G401" s="4"/>
      <c r="H401" s="4"/>
      <c r="I401" s="4"/>
      <c r="J401" s="4"/>
      <c r="K401" s="4"/>
      <c r="L401" s="4"/>
      <c r="M401" s="4">
        <v>38</v>
      </c>
      <c r="N401" s="4"/>
    </row>
    <row r="402" spans="3:14" ht="18" customHeight="1">
      <c r="C402" s="4"/>
      <c r="D402" s="4" t="s">
        <v>4</v>
      </c>
      <c r="E402" s="5">
        <f t="shared" si="49"/>
        <v>41236</v>
      </c>
      <c r="F402" s="9"/>
      <c r="G402" s="4"/>
      <c r="H402" s="4"/>
      <c r="I402" s="4"/>
      <c r="J402" s="4"/>
      <c r="K402" s="4"/>
      <c r="L402" s="4"/>
      <c r="M402" s="4"/>
      <c r="N402" s="4"/>
    </row>
    <row r="403" spans="3:14" ht="18" customHeight="1">
      <c r="C403" s="4"/>
      <c r="D403" s="4" t="s">
        <v>5</v>
      </c>
      <c r="E403" s="5">
        <f t="shared" si="49"/>
        <v>41237</v>
      </c>
      <c r="F403" s="9">
        <f>INDEX($R$1:$R$55,M403)</f>
        <v>2300</v>
      </c>
      <c r="G403" s="4"/>
      <c r="H403" s="4"/>
      <c r="I403" s="4"/>
      <c r="J403" s="4"/>
      <c r="K403" s="4"/>
      <c r="L403" s="4"/>
      <c r="M403" s="4">
        <v>23</v>
      </c>
      <c r="N403" s="4"/>
    </row>
    <row r="404" spans="3:14" ht="18" customHeight="1">
      <c r="C404" s="4"/>
      <c r="D404" s="4" t="s">
        <v>6</v>
      </c>
      <c r="E404" s="5">
        <f t="shared" si="49"/>
        <v>41238</v>
      </c>
      <c r="F404" s="9"/>
      <c r="G404" s="4"/>
      <c r="H404" s="4"/>
      <c r="I404" s="4"/>
      <c r="J404" s="4"/>
      <c r="K404" s="4"/>
      <c r="L404" s="4"/>
      <c r="M404" s="4"/>
      <c r="N404" s="4"/>
    </row>
    <row r="405" spans="3:14" ht="18" customHeight="1">
      <c r="C405" s="4"/>
      <c r="D405" s="4" t="s">
        <v>0</v>
      </c>
      <c r="E405" s="5">
        <f t="shared" si="49"/>
        <v>41239</v>
      </c>
      <c r="F405" s="9"/>
      <c r="G405" s="4"/>
      <c r="H405" s="4"/>
      <c r="I405" s="4"/>
      <c r="J405" s="4"/>
      <c r="K405" s="4"/>
      <c r="L405" s="4"/>
      <c r="M405" s="4"/>
      <c r="N405" s="4"/>
    </row>
    <row r="406" spans="3:14" ht="18" customHeight="1">
      <c r="C406" s="4"/>
      <c r="D406" s="4" t="s">
        <v>1</v>
      </c>
      <c r="E406" s="5">
        <f t="shared" si="49"/>
        <v>41240</v>
      </c>
      <c r="F406" s="9"/>
      <c r="G406" s="4"/>
      <c r="H406" s="4"/>
      <c r="I406" s="4"/>
      <c r="J406" s="4"/>
      <c r="K406" s="4"/>
      <c r="L406" s="4"/>
      <c r="M406" s="4"/>
      <c r="N406" s="4"/>
    </row>
    <row r="407" spans="3:14" ht="18" customHeight="1">
      <c r="C407" s="3"/>
      <c r="D407" s="3"/>
      <c r="E407" s="6"/>
      <c r="F407" s="8"/>
      <c r="G407" s="3"/>
      <c r="H407" s="3"/>
      <c r="I407" s="3"/>
      <c r="J407" s="3"/>
      <c r="K407" s="3"/>
      <c r="L407" s="3"/>
      <c r="M407" s="3"/>
      <c r="N407" s="3"/>
    </row>
    <row r="408" spans="3:14" ht="18" customHeight="1">
      <c r="C408" s="4"/>
      <c r="D408" s="4" t="s">
        <v>2</v>
      </c>
      <c r="E408" s="5">
        <f>E406+1</f>
        <v>41241</v>
      </c>
      <c r="F408" s="9"/>
      <c r="G408" s="4"/>
      <c r="H408" s="4"/>
      <c r="I408" s="4"/>
      <c r="J408" s="4"/>
      <c r="K408" s="4"/>
      <c r="L408" s="4"/>
      <c r="M408" s="4"/>
      <c r="N408" s="4"/>
    </row>
    <row r="409" spans="3:14" ht="18" customHeight="1">
      <c r="C409" s="4"/>
      <c r="D409" s="4" t="s">
        <v>3</v>
      </c>
      <c r="E409" s="5">
        <f aca="true" t="shared" si="50" ref="E409:E414">E408+1</f>
        <v>41242</v>
      </c>
      <c r="F409" s="9">
        <f>INDEX($R$1:$R$55,M409)</f>
        <v>3800</v>
      </c>
      <c r="G409" s="4"/>
      <c r="H409" s="4"/>
      <c r="I409" s="4"/>
      <c r="J409" s="4"/>
      <c r="K409" s="4"/>
      <c r="L409" s="4"/>
      <c r="M409" s="4">
        <v>38</v>
      </c>
      <c r="N409" s="4"/>
    </row>
    <row r="410" spans="3:14" ht="18" customHeight="1">
      <c r="C410" s="4"/>
      <c r="D410" s="4" t="s">
        <v>4</v>
      </c>
      <c r="E410" s="5">
        <f t="shared" si="50"/>
        <v>41243</v>
      </c>
      <c r="F410" s="9"/>
      <c r="G410" s="4"/>
      <c r="H410" s="4"/>
      <c r="I410" s="4"/>
      <c r="J410" s="4"/>
      <c r="K410" s="4"/>
      <c r="L410" s="4"/>
      <c r="M410" s="4"/>
      <c r="N410" s="4"/>
    </row>
    <row r="411" spans="3:14" ht="18" customHeight="1">
      <c r="C411" s="4"/>
      <c r="D411" s="4" t="s">
        <v>5</v>
      </c>
      <c r="E411" s="5">
        <f t="shared" si="50"/>
        <v>41244</v>
      </c>
      <c r="F411" s="9">
        <f>INDEX($R$1:$R$55,M411)</f>
        <v>2300</v>
      </c>
      <c r="G411" s="4"/>
      <c r="H411" s="4"/>
      <c r="I411" s="4"/>
      <c r="J411" s="4"/>
      <c r="K411" s="4"/>
      <c r="L411" s="4"/>
      <c r="M411" s="4">
        <v>23</v>
      </c>
      <c r="N411" s="4"/>
    </row>
    <row r="412" spans="3:14" ht="18" customHeight="1">
      <c r="C412" s="4"/>
      <c r="D412" s="4" t="s">
        <v>6</v>
      </c>
      <c r="E412" s="5">
        <f t="shared" si="50"/>
        <v>41245</v>
      </c>
      <c r="F412" s="9"/>
      <c r="G412" s="4"/>
      <c r="H412" s="4"/>
      <c r="I412" s="4"/>
      <c r="J412" s="4"/>
      <c r="K412" s="4"/>
      <c r="L412" s="4"/>
      <c r="M412" s="4"/>
      <c r="N412" s="4"/>
    </row>
    <row r="413" spans="3:14" ht="18" customHeight="1">
      <c r="C413" s="4"/>
      <c r="D413" s="4" t="s">
        <v>0</v>
      </c>
      <c r="E413" s="5">
        <f t="shared" si="50"/>
        <v>41246</v>
      </c>
      <c r="F413" s="9"/>
      <c r="G413" s="4"/>
      <c r="H413" s="4"/>
      <c r="I413" s="4"/>
      <c r="J413" s="4"/>
      <c r="K413" s="4"/>
      <c r="L413" s="4"/>
      <c r="M413" s="4"/>
      <c r="N413" s="4"/>
    </row>
    <row r="414" spans="3:14" ht="18" customHeight="1">
      <c r="C414" s="4"/>
      <c r="D414" s="4" t="s">
        <v>1</v>
      </c>
      <c r="E414" s="5">
        <f t="shared" si="50"/>
        <v>41247</v>
      </c>
      <c r="F414" s="9"/>
      <c r="G414" s="4"/>
      <c r="H414" s="4"/>
      <c r="I414" s="4"/>
      <c r="J414" s="4"/>
      <c r="K414" s="4"/>
      <c r="L414" s="4"/>
      <c r="M414" s="4"/>
      <c r="N414" s="4"/>
    </row>
    <row r="415" spans="3:14" ht="18" customHeight="1">
      <c r="C415" s="3"/>
      <c r="D415" s="3"/>
      <c r="E415" s="6"/>
      <c r="F415" s="8"/>
      <c r="G415" s="3"/>
      <c r="H415" s="3"/>
      <c r="I415" s="3"/>
      <c r="J415" s="3"/>
      <c r="K415" s="3"/>
      <c r="L415" s="3"/>
      <c r="M415" s="3"/>
      <c r="N415" s="3"/>
    </row>
    <row r="416" spans="3:14" ht="18" customHeight="1">
      <c r="C416" s="4"/>
      <c r="D416" s="4" t="s">
        <v>2</v>
      </c>
      <c r="E416" s="5">
        <f>E414+1</f>
        <v>41248</v>
      </c>
      <c r="F416" s="9"/>
      <c r="G416" s="4"/>
      <c r="H416" s="4"/>
      <c r="I416" s="4"/>
      <c r="J416" s="4"/>
      <c r="K416" s="4"/>
      <c r="L416" s="4"/>
      <c r="M416" s="4"/>
      <c r="N416" s="4"/>
    </row>
    <row r="417" spans="3:14" ht="18" customHeight="1">
      <c r="C417" s="4"/>
      <c r="D417" s="4" t="s">
        <v>3</v>
      </c>
      <c r="E417" s="5">
        <f aca="true" t="shared" si="51" ref="E417:E422">E416+1</f>
        <v>41249</v>
      </c>
      <c r="F417" s="9">
        <f>INDEX($R$1:$R$55,M417)</f>
        <v>3800</v>
      </c>
      <c r="G417" s="4"/>
      <c r="H417" s="4"/>
      <c r="I417" s="4"/>
      <c r="J417" s="4"/>
      <c r="K417" s="4"/>
      <c r="L417" s="4"/>
      <c r="M417" s="4">
        <v>38</v>
      </c>
      <c r="N417" s="4"/>
    </row>
    <row r="418" spans="3:14" ht="18" customHeight="1">
      <c r="C418" s="4"/>
      <c r="D418" s="4" t="s">
        <v>4</v>
      </c>
      <c r="E418" s="5">
        <f t="shared" si="51"/>
        <v>41250</v>
      </c>
      <c r="F418" s="9"/>
      <c r="G418" s="4"/>
      <c r="H418" s="4"/>
      <c r="I418" s="4"/>
      <c r="J418" s="4"/>
      <c r="K418" s="4"/>
      <c r="L418" s="4"/>
      <c r="M418" s="4"/>
      <c r="N418" s="4"/>
    </row>
    <row r="419" spans="3:14" ht="18" customHeight="1">
      <c r="C419" s="4"/>
      <c r="D419" s="4" t="s">
        <v>5</v>
      </c>
      <c r="E419" s="5">
        <f t="shared" si="51"/>
        <v>41251</v>
      </c>
      <c r="F419" s="9">
        <f>INDEX($R$1:$R$55,M419)</f>
        <v>2300</v>
      </c>
      <c r="G419" s="4"/>
      <c r="H419" s="4"/>
      <c r="I419" s="4"/>
      <c r="J419" s="4"/>
      <c r="K419" s="4"/>
      <c r="L419" s="4"/>
      <c r="M419" s="4">
        <v>23</v>
      </c>
      <c r="N419" s="4"/>
    </row>
    <row r="420" spans="3:14" ht="18" customHeight="1">
      <c r="C420" s="4"/>
      <c r="D420" s="4" t="s">
        <v>6</v>
      </c>
      <c r="E420" s="5">
        <f t="shared" si="51"/>
        <v>41252</v>
      </c>
      <c r="F420" s="9"/>
      <c r="G420" s="4"/>
      <c r="H420" s="4"/>
      <c r="I420" s="4"/>
      <c r="J420" s="4"/>
      <c r="K420" s="4"/>
      <c r="L420" s="4"/>
      <c r="M420" s="4"/>
      <c r="N420" s="4"/>
    </row>
    <row r="421" spans="3:14" ht="18" customHeight="1">
      <c r="C421" s="4"/>
      <c r="D421" s="4" t="s">
        <v>0</v>
      </c>
      <c r="E421" s="5">
        <f t="shared" si="51"/>
        <v>41253</v>
      </c>
      <c r="F421" s="9"/>
      <c r="G421" s="4"/>
      <c r="H421" s="4"/>
      <c r="I421" s="4"/>
      <c r="J421" s="4"/>
      <c r="K421" s="4"/>
      <c r="L421" s="4"/>
      <c r="M421" s="4"/>
      <c r="N421" s="4"/>
    </row>
    <row r="422" spans="3:14" ht="18" customHeight="1">
      <c r="C422" s="4"/>
      <c r="D422" s="4" t="s">
        <v>1</v>
      </c>
      <c r="E422" s="5">
        <f t="shared" si="51"/>
        <v>41254</v>
      </c>
      <c r="F422" s="9"/>
      <c r="G422" s="4"/>
      <c r="H422" s="4"/>
      <c r="I422" s="4"/>
      <c r="J422" s="4"/>
      <c r="K422" s="4"/>
      <c r="L422" s="4"/>
      <c r="M422" s="4"/>
      <c r="N422" s="4"/>
    </row>
    <row r="423" spans="3:14" ht="18" customHeight="1">
      <c r="C423" s="3"/>
      <c r="D423" s="3"/>
      <c r="E423" s="6"/>
      <c r="F423" s="8"/>
      <c r="G423" s="3"/>
      <c r="H423" s="3"/>
      <c r="I423" s="3"/>
      <c r="J423" s="3"/>
      <c r="K423" s="3"/>
      <c r="L423" s="3"/>
      <c r="M423" s="3"/>
      <c r="N423" s="3"/>
    </row>
    <row r="424" spans="3:14" ht="18" customHeight="1">
      <c r="C424" s="4"/>
      <c r="D424" s="4" t="s">
        <v>2</v>
      </c>
      <c r="E424" s="5">
        <f>E422+1</f>
        <v>41255</v>
      </c>
      <c r="F424" s="9"/>
      <c r="G424" s="4"/>
      <c r="H424" s="4"/>
      <c r="I424" s="4"/>
      <c r="J424" s="4"/>
      <c r="K424" s="4"/>
      <c r="L424" s="4"/>
      <c r="M424" s="4"/>
      <c r="N424" s="4"/>
    </row>
    <row r="425" spans="3:14" ht="18" customHeight="1">
      <c r="C425" s="4"/>
      <c r="D425" s="4" t="s">
        <v>3</v>
      </c>
      <c r="E425" s="5">
        <f aca="true" t="shared" si="52" ref="E425:E430">E424+1</f>
        <v>41256</v>
      </c>
      <c r="F425" s="9">
        <f>INDEX($R$1:$R$55,M425)</f>
        <v>3800</v>
      </c>
      <c r="G425" s="4"/>
      <c r="H425" s="4"/>
      <c r="I425" s="4"/>
      <c r="J425" s="4"/>
      <c r="K425" s="4"/>
      <c r="L425" s="4"/>
      <c r="M425" s="4">
        <v>38</v>
      </c>
      <c r="N425" s="4"/>
    </row>
    <row r="426" spans="3:14" ht="18" customHeight="1">
      <c r="C426" s="4"/>
      <c r="D426" s="4" t="s">
        <v>4</v>
      </c>
      <c r="E426" s="5">
        <f t="shared" si="52"/>
        <v>41257</v>
      </c>
      <c r="F426" s="9"/>
      <c r="G426" s="4"/>
      <c r="H426" s="4"/>
      <c r="I426" s="4"/>
      <c r="J426" s="4"/>
      <c r="K426" s="4"/>
      <c r="L426" s="4"/>
      <c r="M426" s="4"/>
      <c r="N426" s="4"/>
    </row>
    <row r="427" spans="3:14" ht="18" customHeight="1">
      <c r="C427" s="4"/>
      <c r="D427" s="4" t="s">
        <v>5</v>
      </c>
      <c r="E427" s="5">
        <f t="shared" si="52"/>
        <v>41258</v>
      </c>
      <c r="F427" s="9">
        <f>INDEX($R$1:$R$55,M427)</f>
        <v>2300</v>
      </c>
      <c r="G427" s="4"/>
      <c r="H427" s="4"/>
      <c r="I427" s="4"/>
      <c r="J427" s="4"/>
      <c r="K427" s="4"/>
      <c r="L427" s="4"/>
      <c r="M427" s="4">
        <v>23</v>
      </c>
      <c r="N427" s="4"/>
    </row>
    <row r="428" spans="3:14" ht="18" customHeight="1">
      <c r="C428" s="4"/>
      <c r="D428" s="4" t="s">
        <v>6</v>
      </c>
      <c r="E428" s="5">
        <f t="shared" si="52"/>
        <v>41259</v>
      </c>
      <c r="F428" s="9"/>
      <c r="G428" s="4"/>
      <c r="H428" s="4"/>
      <c r="I428" s="4"/>
      <c r="J428" s="4"/>
      <c r="K428" s="4"/>
      <c r="L428" s="4"/>
      <c r="M428" s="4"/>
      <c r="N428" s="4"/>
    </row>
    <row r="429" spans="3:14" ht="18" customHeight="1">
      <c r="C429" s="4"/>
      <c r="D429" s="4" t="s">
        <v>0</v>
      </c>
      <c r="E429" s="5">
        <f t="shared" si="52"/>
        <v>41260</v>
      </c>
      <c r="F429" s="9"/>
      <c r="G429" s="4"/>
      <c r="H429" s="4"/>
      <c r="I429" s="4"/>
      <c r="J429" s="4"/>
      <c r="K429" s="4"/>
      <c r="L429" s="4"/>
      <c r="M429" s="4"/>
      <c r="N429" s="4"/>
    </row>
    <row r="430" spans="3:14" ht="18" customHeight="1">
      <c r="C430" s="4"/>
      <c r="D430" s="4" t="s">
        <v>1</v>
      </c>
      <c r="E430" s="5">
        <f t="shared" si="52"/>
        <v>41261</v>
      </c>
      <c r="F430" s="9"/>
      <c r="G430" s="4"/>
      <c r="H430" s="4"/>
      <c r="I430" s="4"/>
      <c r="J430" s="4"/>
      <c r="K430" s="4"/>
      <c r="L430" s="4"/>
      <c r="M430" s="4"/>
      <c r="N430" s="4"/>
    </row>
    <row r="431" spans="3:14" ht="18" customHeight="1">
      <c r="C431" s="3"/>
      <c r="D431" s="3"/>
      <c r="E431" s="6"/>
      <c r="F431" s="8"/>
      <c r="G431" s="3"/>
      <c r="H431" s="3"/>
      <c r="I431" s="3"/>
      <c r="J431" s="3"/>
      <c r="K431" s="3"/>
      <c r="L431" s="3"/>
      <c r="M431" s="3"/>
      <c r="N431" s="3"/>
    </row>
    <row r="432" spans="3:14" ht="18" customHeight="1">
      <c r="C432" s="4"/>
      <c r="D432" s="4" t="s">
        <v>2</v>
      </c>
      <c r="E432" s="5">
        <f>E430+1</f>
        <v>41262</v>
      </c>
      <c r="F432" s="9"/>
      <c r="G432" s="4"/>
      <c r="H432" s="4"/>
      <c r="I432" s="4"/>
      <c r="J432" s="4"/>
      <c r="K432" s="4"/>
      <c r="L432" s="4"/>
      <c r="M432" s="4"/>
      <c r="N432" s="4"/>
    </row>
    <row r="433" spans="3:14" ht="18" customHeight="1">
      <c r="C433" s="4"/>
      <c r="D433" s="4" t="s">
        <v>3</v>
      </c>
      <c r="E433" s="5">
        <f aca="true" t="shared" si="53" ref="E433:E438">E432+1</f>
        <v>41263</v>
      </c>
      <c r="F433" s="9">
        <f>INDEX($R$1:$R$55,M433)</f>
        <v>3800</v>
      </c>
      <c r="G433" s="4"/>
      <c r="H433" s="4"/>
      <c r="I433" s="4"/>
      <c r="J433" s="4"/>
      <c r="K433" s="4"/>
      <c r="L433" s="4"/>
      <c r="M433" s="4">
        <v>38</v>
      </c>
      <c r="N433" s="4"/>
    </row>
    <row r="434" spans="3:14" ht="18" customHeight="1">
      <c r="C434" s="4"/>
      <c r="D434" s="4" t="s">
        <v>4</v>
      </c>
      <c r="E434" s="5">
        <f t="shared" si="53"/>
        <v>41264</v>
      </c>
      <c r="F434" s="9"/>
      <c r="G434" s="4"/>
      <c r="H434" s="4"/>
      <c r="I434" s="4"/>
      <c r="J434" s="4"/>
      <c r="K434" s="4"/>
      <c r="L434" s="4"/>
      <c r="M434" s="4"/>
      <c r="N434" s="4"/>
    </row>
    <row r="435" spans="3:14" ht="18" customHeight="1">
      <c r="C435" s="4"/>
      <c r="D435" s="4" t="s">
        <v>5</v>
      </c>
      <c r="E435" s="5">
        <f t="shared" si="53"/>
        <v>41265</v>
      </c>
      <c r="F435" s="9">
        <f>INDEX($R$1:$R$55,M435)</f>
        <v>2300</v>
      </c>
      <c r="G435" s="4"/>
      <c r="H435" s="4"/>
      <c r="I435" s="4"/>
      <c r="J435" s="4"/>
      <c r="K435" s="4"/>
      <c r="L435" s="4"/>
      <c r="M435" s="4">
        <v>23</v>
      </c>
      <c r="N435" s="4"/>
    </row>
    <row r="436" spans="3:14" ht="18" customHeight="1">
      <c r="C436" s="4"/>
      <c r="D436" s="4" t="s">
        <v>6</v>
      </c>
      <c r="E436" s="5">
        <f t="shared" si="53"/>
        <v>41266</v>
      </c>
      <c r="F436" s="9"/>
      <c r="G436" s="4"/>
      <c r="H436" s="4"/>
      <c r="I436" s="4"/>
      <c r="J436" s="4"/>
      <c r="K436" s="4"/>
      <c r="L436" s="4"/>
      <c r="M436" s="4"/>
      <c r="N436" s="4"/>
    </row>
    <row r="437" spans="3:14" ht="18" customHeight="1">
      <c r="C437" s="4"/>
      <c r="D437" s="4" t="s">
        <v>0</v>
      </c>
      <c r="E437" s="5">
        <f t="shared" si="53"/>
        <v>41267</v>
      </c>
      <c r="F437" s="9"/>
      <c r="G437" s="4"/>
      <c r="H437" s="4"/>
      <c r="I437" s="4"/>
      <c r="J437" s="4"/>
      <c r="K437" s="4"/>
      <c r="L437" s="4"/>
      <c r="M437" s="4"/>
      <c r="N437" s="4"/>
    </row>
    <row r="438" spans="3:14" ht="18" customHeight="1">
      <c r="C438" s="4"/>
      <c r="D438" s="4" t="s">
        <v>1</v>
      </c>
      <c r="E438" s="5">
        <f t="shared" si="53"/>
        <v>41268</v>
      </c>
      <c r="F438" s="9"/>
      <c r="G438" s="4"/>
      <c r="H438" s="4"/>
      <c r="I438" s="4"/>
      <c r="J438" s="4"/>
      <c r="K438" s="4"/>
      <c r="L438" s="4"/>
      <c r="M438" s="4"/>
      <c r="N438" s="4"/>
    </row>
    <row r="439" spans="3:14" ht="18" customHeight="1">
      <c r="C439" s="3"/>
      <c r="D439" s="3"/>
      <c r="E439" s="6"/>
      <c r="F439" s="8"/>
      <c r="G439" s="3"/>
      <c r="H439" s="3"/>
      <c r="I439" s="3"/>
      <c r="J439" s="3"/>
      <c r="K439" s="3"/>
      <c r="L439" s="3"/>
      <c r="M439" s="3"/>
      <c r="N439" s="3"/>
    </row>
    <row r="440" spans="3:14" ht="18" customHeight="1">
      <c r="C440" s="4"/>
      <c r="D440" s="4" t="s">
        <v>2</v>
      </c>
      <c r="E440" s="5">
        <f>E438+1</f>
        <v>41269</v>
      </c>
      <c r="F440" s="9"/>
      <c r="G440" s="4"/>
      <c r="H440" s="4"/>
      <c r="I440" s="4"/>
      <c r="J440" s="4"/>
      <c r="K440" s="4"/>
      <c r="L440" s="4"/>
      <c r="M440" s="4"/>
      <c r="N440" s="4"/>
    </row>
    <row r="441" spans="3:14" ht="18" customHeight="1">
      <c r="C441" s="4"/>
      <c r="D441" s="4" t="s">
        <v>3</v>
      </c>
      <c r="E441" s="5">
        <f aca="true" t="shared" si="54" ref="E441:E446">E440+1</f>
        <v>41270</v>
      </c>
      <c r="F441" s="9">
        <f>INDEX($R$1:$R$55,M441)</f>
        <v>3800</v>
      </c>
      <c r="G441" s="4"/>
      <c r="H441" s="4"/>
      <c r="I441" s="4"/>
      <c r="J441" s="4"/>
      <c r="K441" s="4"/>
      <c r="L441" s="4"/>
      <c r="M441" s="4">
        <v>38</v>
      </c>
      <c r="N441" s="4"/>
    </row>
    <row r="442" spans="3:14" ht="18" customHeight="1">
      <c r="C442" s="4"/>
      <c r="D442" s="4" t="s">
        <v>4</v>
      </c>
      <c r="E442" s="5">
        <f t="shared" si="54"/>
        <v>41271</v>
      </c>
      <c r="F442" s="9"/>
      <c r="G442" s="4"/>
      <c r="H442" s="4"/>
      <c r="I442" s="4"/>
      <c r="J442" s="4"/>
      <c r="K442" s="4"/>
      <c r="L442" s="4"/>
      <c r="M442" s="4"/>
      <c r="N442" s="4"/>
    </row>
    <row r="443" spans="3:14" ht="18" customHeight="1">
      <c r="C443" s="4"/>
      <c r="D443" s="4" t="s">
        <v>5</v>
      </c>
      <c r="E443" s="5">
        <f t="shared" si="54"/>
        <v>41272</v>
      </c>
      <c r="F443" s="9">
        <f>INDEX($R$1:$R$55,M443)</f>
        <v>2300</v>
      </c>
      <c r="G443" s="4"/>
      <c r="H443" s="4"/>
      <c r="I443" s="4"/>
      <c r="J443" s="4"/>
      <c r="K443" s="4"/>
      <c r="L443" s="4"/>
      <c r="M443" s="4">
        <v>23</v>
      </c>
      <c r="N443" s="4"/>
    </row>
    <row r="444" spans="3:14" ht="18" customHeight="1">
      <c r="C444" s="4"/>
      <c r="D444" s="4" t="s">
        <v>6</v>
      </c>
      <c r="E444" s="5">
        <f t="shared" si="54"/>
        <v>41273</v>
      </c>
      <c r="F444" s="9"/>
      <c r="G444" s="4"/>
      <c r="H444" s="4"/>
      <c r="I444" s="4"/>
      <c r="J444" s="4"/>
      <c r="K444" s="4"/>
      <c r="L444" s="4"/>
      <c r="M444" s="4"/>
      <c r="N444" s="4"/>
    </row>
    <row r="445" spans="3:14" ht="18" customHeight="1">
      <c r="C445" s="4"/>
      <c r="D445" s="4" t="s">
        <v>0</v>
      </c>
      <c r="E445" s="5">
        <f t="shared" si="54"/>
        <v>41274</v>
      </c>
      <c r="F445" s="9"/>
      <c r="G445" s="4"/>
      <c r="H445" s="4"/>
      <c r="I445" s="4"/>
      <c r="J445" s="4"/>
      <c r="K445" s="4"/>
      <c r="L445" s="4"/>
      <c r="M445" s="4"/>
      <c r="N445" s="4"/>
    </row>
    <row r="446" spans="3:14" ht="18" customHeight="1">
      <c r="C446" s="4"/>
      <c r="D446" s="4" t="s">
        <v>1</v>
      </c>
      <c r="E446" s="5">
        <f t="shared" si="54"/>
        <v>41275</v>
      </c>
      <c r="F446" s="9"/>
      <c r="G446" s="4"/>
      <c r="H446" s="4"/>
      <c r="I446" s="4"/>
      <c r="J446" s="4"/>
      <c r="K446" s="4"/>
      <c r="L446" s="4"/>
      <c r="M446" s="4"/>
      <c r="N446" s="4"/>
    </row>
    <row r="447" spans="3:14" ht="18" customHeight="1">
      <c r="C447" s="3"/>
      <c r="D447" s="3"/>
      <c r="E447" s="6"/>
      <c r="F447" s="8"/>
      <c r="G447" s="3"/>
      <c r="H447" s="3"/>
      <c r="I447" s="3"/>
      <c r="J447" s="3"/>
      <c r="K447" s="3"/>
      <c r="L447" s="3"/>
      <c r="M447" s="3"/>
      <c r="N447" s="3"/>
    </row>
    <row r="448" spans="3:14" ht="18" customHeight="1">
      <c r="C448" s="4"/>
      <c r="D448" s="4" t="s">
        <v>2</v>
      </c>
      <c r="E448" s="5">
        <f>E446+1</f>
        <v>41276</v>
      </c>
      <c r="F448" s="9"/>
      <c r="G448" s="4"/>
      <c r="H448" s="4"/>
      <c r="I448" s="4"/>
      <c r="J448" s="4"/>
      <c r="K448" s="4"/>
      <c r="L448" s="4"/>
      <c r="M448" s="4"/>
      <c r="N448" s="4"/>
    </row>
    <row r="449" spans="3:14" ht="18" customHeight="1">
      <c r="C449" s="4"/>
      <c r="D449" s="4" t="s">
        <v>3</v>
      </c>
      <c r="E449" s="5">
        <f aca="true" t="shared" si="55" ref="E449:E454">E448+1</f>
        <v>41277</v>
      </c>
      <c r="F449" s="9">
        <f>INDEX($R$1:$R$55,M449)</f>
        <v>600</v>
      </c>
      <c r="G449" s="4"/>
      <c r="H449" s="4"/>
      <c r="I449" s="4"/>
      <c r="J449" s="4"/>
      <c r="K449" s="4"/>
      <c r="L449" s="4"/>
      <c r="M449" s="4">
        <v>6</v>
      </c>
      <c r="N449" s="4"/>
    </row>
    <row r="450" spans="3:14" ht="18" customHeight="1">
      <c r="C450" s="4"/>
      <c r="D450" s="4" t="s">
        <v>4</v>
      </c>
      <c r="E450" s="5">
        <f t="shared" si="55"/>
        <v>41278</v>
      </c>
      <c r="F450" s="9"/>
      <c r="G450" s="4"/>
      <c r="H450" s="4"/>
      <c r="I450" s="4"/>
      <c r="J450" s="4"/>
      <c r="K450" s="4"/>
      <c r="L450" s="4"/>
      <c r="M450" s="4"/>
      <c r="N450" s="4"/>
    </row>
    <row r="451" spans="3:14" ht="18" customHeight="1">
      <c r="C451" s="4"/>
      <c r="D451" s="4" t="s">
        <v>5</v>
      </c>
      <c r="E451" s="5">
        <f t="shared" si="55"/>
        <v>41279</v>
      </c>
      <c r="F451" s="9">
        <f>INDEX($R$1:$R$55,M451)</f>
        <v>600</v>
      </c>
      <c r="G451" s="4"/>
      <c r="H451" s="4"/>
      <c r="I451" s="4"/>
      <c r="J451" s="4"/>
      <c r="K451" s="4"/>
      <c r="L451" s="4"/>
      <c r="M451" s="4">
        <v>6</v>
      </c>
      <c r="N451" s="4"/>
    </row>
    <row r="452" spans="3:14" ht="18" customHeight="1">
      <c r="C452" s="4"/>
      <c r="D452" s="4" t="s">
        <v>6</v>
      </c>
      <c r="E452" s="5">
        <f t="shared" si="55"/>
        <v>41280</v>
      </c>
      <c r="F452" s="9"/>
      <c r="G452" s="4"/>
      <c r="H452" s="4"/>
      <c r="I452" s="4"/>
      <c r="J452" s="4"/>
      <c r="K452" s="4"/>
      <c r="L452" s="4"/>
      <c r="M452" s="4"/>
      <c r="N452" s="4"/>
    </row>
    <row r="453" spans="3:14" ht="18" customHeight="1">
      <c r="C453" s="4"/>
      <c r="D453" s="4" t="s">
        <v>0</v>
      </c>
      <c r="E453" s="5">
        <f t="shared" si="55"/>
        <v>41281</v>
      </c>
      <c r="F453" s="9"/>
      <c r="G453" s="4"/>
      <c r="H453" s="4"/>
      <c r="I453" s="4"/>
      <c r="J453" s="4"/>
      <c r="K453" s="4"/>
      <c r="L453" s="4"/>
      <c r="M453" s="4"/>
      <c r="N453" s="4"/>
    </row>
    <row r="454" spans="3:14" ht="18" customHeight="1">
      <c r="C454" s="4"/>
      <c r="D454" s="4" t="s">
        <v>1</v>
      </c>
      <c r="E454" s="5">
        <f t="shared" si="55"/>
        <v>41282</v>
      </c>
      <c r="F454" s="9"/>
      <c r="G454" s="4"/>
      <c r="H454" s="4"/>
      <c r="I454" s="4"/>
      <c r="J454" s="4"/>
      <c r="K454" s="4"/>
      <c r="L454" s="4"/>
      <c r="M454" s="4"/>
      <c r="N454" s="4"/>
    </row>
    <row r="455" spans="3:14" ht="18" customHeight="1">
      <c r="C455" s="3"/>
      <c r="D455" s="3"/>
      <c r="E455" s="6"/>
      <c r="F455" s="8"/>
      <c r="G455" s="3"/>
      <c r="H455" s="3"/>
      <c r="I455" s="3"/>
      <c r="J455" s="3"/>
      <c r="K455" s="3"/>
      <c r="L455" s="3"/>
      <c r="M455" s="3"/>
      <c r="N455" s="3"/>
    </row>
    <row r="456" spans="3:14" ht="18" customHeight="1">
      <c r="C456" s="4"/>
      <c r="D456" s="4" t="s">
        <v>2</v>
      </c>
      <c r="E456" s="5">
        <f>E454+1</f>
        <v>41283</v>
      </c>
      <c r="F456" s="9"/>
      <c r="G456" s="4"/>
      <c r="H456" s="4"/>
      <c r="I456" s="4"/>
      <c r="J456" s="4"/>
      <c r="K456" s="4"/>
      <c r="L456" s="4"/>
      <c r="M456" s="4"/>
      <c r="N456" s="4"/>
    </row>
    <row r="457" spans="3:14" ht="18" customHeight="1">
      <c r="C457" s="4"/>
      <c r="D457" s="4" t="s">
        <v>3</v>
      </c>
      <c r="E457" s="5">
        <f aca="true" t="shared" si="56" ref="E457:E462">E456+1</f>
        <v>41284</v>
      </c>
      <c r="F457" s="9">
        <f>INDEX($R$1:$R$55,M457)</f>
        <v>600</v>
      </c>
      <c r="G457" s="4"/>
      <c r="H457" s="4"/>
      <c r="I457" s="4"/>
      <c r="J457" s="4"/>
      <c r="K457" s="4"/>
      <c r="L457" s="4"/>
      <c r="M457" s="4">
        <v>6</v>
      </c>
      <c r="N457" s="4"/>
    </row>
    <row r="458" spans="3:14" ht="18" customHeight="1">
      <c r="C458" s="4"/>
      <c r="D458" s="4" t="s">
        <v>4</v>
      </c>
      <c r="E458" s="5">
        <f t="shared" si="56"/>
        <v>41285</v>
      </c>
      <c r="F458" s="9"/>
      <c r="G458" s="4"/>
      <c r="H458" s="4"/>
      <c r="I458" s="4"/>
      <c r="J458" s="4"/>
      <c r="K458" s="4"/>
      <c r="L458" s="4"/>
      <c r="M458" s="4"/>
      <c r="N458" s="4"/>
    </row>
    <row r="459" spans="3:14" ht="18" customHeight="1">
      <c r="C459" s="4"/>
      <c r="D459" s="4" t="s">
        <v>5</v>
      </c>
      <c r="E459" s="5">
        <f t="shared" si="56"/>
        <v>41286</v>
      </c>
      <c r="F459" s="9">
        <f>INDEX($R$1:$R$55,M459)</f>
        <v>600</v>
      </c>
      <c r="G459" s="4"/>
      <c r="H459" s="4"/>
      <c r="I459" s="4"/>
      <c r="J459" s="4"/>
      <c r="K459" s="4"/>
      <c r="L459" s="4"/>
      <c r="M459" s="4">
        <v>6</v>
      </c>
      <c r="N459" s="4"/>
    </row>
    <row r="460" spans="3:14" ht="18" customHeight="1">
      <c r="C460" s="4"/>
      <c r="D460" s="4" t="s">
        <v>6</v>
      </c>
      <c r="E460" s="5">
        <f t="shared" si="56"/>
        <v>41287</v>
      </c>
      <c r="F460" s="9"/>
      <c r="G460" s="4"/>
      <c r="H460" s="4"/>
      <c r="I460" s="4"/>
      <c r="J460" s="4"/>
      <c r="K460" s="4"/>
      <c r="L460" s="4"/>
      <c r="M460" s="4"/>
      <c r="N460" s="4"/>
    </row>
    <row r="461" spans="3:14" ht="18" customHeight="1">
      <c r="C461" s="4"/>
      <c r="D461" s="4" t="s">
        <v>0</v>
      </c>
      <c r="E461" s="5">
        <f t="shared" si="56"/>
        <v>41288</v>
      </c>
      <c r="F461" s="9"/>
      <c r="G461" s="4"/>
      <c r="H461" s="4"/>
      <c r="I461" s="4"/>
      <c r="J461" s="4"/>
      <c r="K461" s="4"/>
      <c r="L461" s="4"/>
      <c r="M461" s="4"/>
      <c r="N461" s="4"/>
    </row>
    <row r="462" spans="3:14" ht="18" customHeight="1">
      <c r="C462" s="4"/>
      <c r="D462" s="4" t="s">
        <v>1</v>
      </c>
      <c r="E462" s="5">
        <f t="shared" si="56"/>
        <v>41289</v>
      </c>
      <c r="F462" s="9"/>
      <c r="G462" s="4"/>
      <c r="H462" s="4"/>
      <c r="I462" s="4"/>
      <c r="J462" s="4"/>
      <c r="K462" s="4"/>
      <c r="L462" s="4"/>
      <c r="M462" s="4"/>
      <c r="N462" s="4"/>
    </row>
    <row r="463" spans="3:14" ht="18" customHeight="1">
      <c r="C463" s="3"/>
      <c r="D463" s="3"/>
      <c r="E463" s="6"/>
      <c r="F463" s="8"/>
      <c r="G463" s="3"/>
      <c r="H463" s="3"/>
      <c r="I463" s="3"/>
      <c r="J463" s="3"/>
      <c r="K463" s="3"/>
      <c r="L463" s="3"/>
      <c r="M463" s="3"/>
      <c r="N463" s="3"/>
    </row>
    <row r="464" spans="3:14" ht="18" customHeight="1">
      <c r="C464" s="4"/>
      <c r="D464" s="4" t="s">
        <v>2</v>
      </c>
      <c r="E464" s="5">
        <f>E462+1</f>
        <v>41290</v>
      </c>
      <c r="F464" s="9"/>
      <c r="G464" s="4"/>
      <c r="H464" s="4"/>
      <c r="I464" s="4"/>
      <c r="J464" s="4"/>
      <c r="K464" s="4"/>
      <c r="L464" s="4"/>
      <c r="M464" s="4"/>
      <c r="N464" s="4"/>
    </row>
    <row r="465" spans="3:14" ht="18" customHeight="1">
      <c r="C465" s="4"/>
      <c r="D465" s="4" t="s">
        <v>3</v>
      </c>
      <c r="E465" s="5">
        <f aca="true" t="shared" si="57" ref="E465:E470">E464+1</f>
        <v>41291</v>
      </c>
      <c r="F465" s="9">
        <f>INDEX($R$1:$R$55,M465)</f>
        <v>600</v>
      </c>
      <c r="G465" s="4"/>
      <c r="H465" s="4"/>
      <c r="I465" s="4"/>
      <c r="J465" s="4"/>
      <c r="K465" s="4"/>
      <c r="L465" s="4"/>
      <c r="M465" s="4">
        <v>6</v>
      </c>
      <c r="N465" s="4"/>
    </row>
    <row r="466" spans="3:14" ht="18" customHeight="1">
      <c r="C466" s="4"/>
      <c r="D466" s="4" t="s">
        <v>4</v>
      </c>
      <c r="E466" s="5">
        <f t="shared" si="57"/>
        <v>41292</v>
      </c>
      <c r="F466" s="9"/>
      <c r="G466" s="4"/>
      <c r="H466" s="4"/>
      <c r="I466" s="4"/>
      <c r="J466" s="4"/>
      <c r="K466" s="4"/>
      <c r="L466" s="4"/>
      <c r="M466" s="4"/>
      <c r="N466" s="4"/>
    </row>
    <row r="467" spans="3:14" ht="18" customHeight="1">
      <c r="C467" s="4"/>
      <c r="D467" s="4" t="s">
        <v>5</v>
      </c>
      <c r="E467" s="5">
        <f t="shared" si="57"/>
        <v>41293</v>
      </c>
      <c r="F467" s="9">
        <f>INDEX($R$1:$R$55,M467)</f>
        <v>600</v>
      </c>
      <c r="G467" s="4"/>
      <c r="H467" s="4"/>
      <c r="I467" s="4"/>
      <c r="J467" s="4"/>
      <c r="K467" s="4"/>
      <c r="L467" s="4"/>
      <c r="M467" s="4">
        <v>6</v>
      </c>
      <c r="N467" s="4"/>
    </row>
    <row r="468" spans="3:14" ht="18" customHeight="1">
      <c r="C468" s="4"/>
      <c r="D468" s="4" t="s">
        <v>6</v>
      </c>
      <c r="E468" s="5">
        <f t="shared" si="57"/>
        <v>41294</v>
      </c>
      <c r="F468" s="9"/>
      <c r="G468" s="4"/>
      <c r="H468" s="4"/>
      <c r="I468" s="4"/>
      <c r="J468" s="4"/>
      <c r="K468" s="4"/>
      <c r="L468" s="4"/>
      <c r="M468" s="4"/>
      <c r="N468" s="4"/>
    </row>
    <row r="469" spans="3:14" ht="18" customHeight="1">
      <c r="C469" s="4"/>
      <c r="D469" s="4" t="s">
        <v>0</v>
      </c>
      <c r="E469" s="5">
        <f t="shared" si="57"/>
        <v>41295</v>
      </c>
      <c r="F469" s="9"/>
      <c r="G469" s="4"/>
      <c r="H469" s="4"/>
      <c r="I469" s="4"/>
      <c r="J469" s="4"/>
      <c r="K469" s="4"/>
      <c r="L469" s="4"/>
      <c r="M469" s="4"/>
      <c r="N469" s="4"/>
    </row>
    <row r="470" spans="3:14" ht="18" customHeight="1">
      <c r="C470" s="4"/>
      <c r="D470" s="4" t="s">
        <v>1</v>
      </c>
      <c r="E470" s="5">
        <f t="shared" si="57"/>
        <v>41296</v>
      </c>
      <c r="F470" s="9"/>
      <c r="G470" s="4"/>
      <c r="H470" s="4"/>
      <c r="I470" s="4"/>
      <c r="J470" s="4"/>
      <c r="K470" s="4"/>
      <c r="L470" s="4"/>
      <c r="M470" s="4"/>
      <c r="N470" s="4"/>
    </row>
    <row r="471" spans="3:14" ht="18" customHeight="1">
      <c r="C471" s="3"/>
      <c r="D471" s="3"/>
      <c r="E471" s="6"/>
      <c r="F471" s="8"/>
      <c r="G471" s="3"/>
      <c r="H471" s="3"/>
      <c r="I471" s="3"/>
      <c r="J471" s="3"/>
      <c r="K471" s="3"/>
      <c r="L471" s="3"/>
      <c r="M471" s="3"/>
      <c r="N471" s="3"/>
    </row>
    <row r="472" spans="3:14" ht="18" customHeight="1">
      <c r="C472" s="4"/>
      <c r="D472" s="4" t="s">
        <v>2</v>
      </c>
      <c r="E472" s="5">
        <f>E470+1</f>
        <v>41297</v>
      </c>
      <c r="F472" s="9"/>
      <c r="G472" s="4"/>
      <c r="H472" s="4"/>
      <c r="I472" s="4"/>
      <c r="J472" s="4"/>
      <c r="K472" s="4"/>
      <c r="L472" s="4"/>
      <c r="M472" s="4"/>
      <c r="N472" s="4"/>
    </row>
    <row r="473" spans="3:14" ht="18" customHeight="1">
      <c r="C473" s="4"/>
      <c r="D473" s="4" t="s">
        <v>3</v>
      </c>
      <c r="E473" s="5">
        <f>E472+1</f>
        <v>41298</v>
      </c>
      <c r="F473" s="9">
        <f>INDEX($R$1:$R$55,M473)</f>
        <v>600</v>
      </c>
      <c r="G473" s="4"/>
      <c r="H473" s="4"/>
      <c r="I473" s="4"/>
      <c r="J473" s="4"/>
      <c r="K473" s="4"/>
      <c r="L473" s="4"/>
      <c r="M473" s="4">
        <v>6</v>
      </c>
      <c r="N473" s="4"/>
    </row>
    <row r="474" spans="3:14" ht="18" customHeight="1">
      <c r="C474" s="4"/>
      <c r="D474" s="4" t="s">
        <v>4</v>
      </c>
      <c r="E474" s="5">
        <f>E473+1</f>
        <v>41299</v>
      </c>
      <c r="F474" s="9"/>
      <c r="G474" s="4"/>
      <c r="H474" s="4"/>
      <c r="I474" s="4"/>
      <c r="J474" s="4"/>
      <c r="K474" s="4"/>
      <c r="L474" s="4"/>
      <c r="M474" s="4"/>
      <c r="N474" s="4"/>
    </row>
    <row r="475" spans="3:14" ht="18" customHeight="1">
      <c r="C475" s="4"/>
      <c r="D475" s="4" t="s">
        <v>5</v>
      </c>
      <c r="E475" s="5">
        <f>E474+1</f>
        <v>41300</v>
      </c>
      <c r="F475" s="9">
        <f>INDEX($R$1:$R$55,M475)</f>
        <v>600</v>
      </c>
      <c r="G475" s="4"/>
      <c r="H475" s="4"/>
      <c r="I475" s="4"/>
      <c r="J475" s="4"/>
      <c r="K475" s="4"/>
      <c r="L475" s="4"/>
      <c r="M475" s="4">
        <v>6</v>
      </c>
      <c r="N475" s="4"/>
    </row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23"/>
  <sheetViews>
    <sheetView tabSelected="1" zoomScale="75" zoomScaleNormal="75" zoomScalePageLayoutView="0" workbookViewId="0" topLeftCell="A1">
      <selection activeCell="X29" sqref="X29"/>
    </sheetView>
  </sheetViews>
  <sheetFormatPr defaultColWidth="11.421875" defaultRowHeight="12.75"/>
  <cols>
    <col min="1" max="1" width="8.57421875" style="28" customWidth="1"/>
    <col min="2" max="2" width="3.57421875" style="28" customWidth="1"/>
    <col min="3" max="3" width="19.28125" style="28" bestFit="1" customWidth="1"/>
    <col min="4" max="4" width="11.421875" style="28" customWidth="1"/>
    <col min="5" max="5" width="13.140625" style="28" bestFit="1" customWidth="1"/>
    <col min="6" max="11" width="11.421875" style="28" customWidth="1"/>
    <col min="12" max="12" width="15.00390625" style="28" bestFit="1" customWidth="1"/>
    <col min="13" max="14" width="11.421875" style="28" customWidth="1"/>
    <col min="15" max="16" width="11.421875" style="28" hidden="1" customWidth="1"/>
    <col min="17" max="20" width="0" style="28" hidden="1" customWidth="1"/>
    <col min="21" max="16384" width="11.421875" style="28" customWidth="1"/>
  </cols>
  <sheetData>
    <row r="1" spans="15:16" ht="15">
      <c r="O1" s="1">
        <v>42.2</v>
      </c>
      <c r="P1" s="1">
        <v>0.8</v>
      </c>
    </row>
    <row r="2" spans="15:16" ht="15">
      <c r="O2" s="1">
        <v>42.1</v>
      </c>
      <c r="P2" s="1">
        <f aca="true" t="shared" si="0" ref="P2:P65">P1+0.00025</f>
        <v>0.80025</v>
      </c>
    </row>
    <row r="3" spans="2:16" ht="24.75" customHeight="1">
      <c r="B3" s="92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8"/>
      <c r="O3" s="1">
        <v>42</v>
      </c>
      <c r="P3" s="1">
        <f t="shared" si="0"/>
        <v>0.8005</v>
      </c>
    </row>
    <row r="4" spans="2:16" ht="25.5" customHeight="1">
      <c r="B4" s="93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9"/>
      <c r="O4" s="1">
        <v>41.9</v>
      </c>
      <c r="P4" s="1">
        <f t="shared" si="0"/>
        <v>0.80075</v>
      </c>
    </row>
    <row r="5" spans="2:16" ht="9" customHeight="1">
      <c r="B5" s="70" t="s">
        <v>30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71"/>
      <c r="O5" s="1">
        <v>41.8</v>
      </c>
      <c r="P5" s="1">
        <f t="shared" si="0"/>
        <v>0.8009999999999999</v>
      </c>
    </row>
    <row r="6" spans="2:16" ht="15" customHeight="1">
      <c r="B6" s="7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73"/>
      <c r="O6" s="1">
        <v>41.7</v>
      </c>
      <c r="P6" s="1">
        <f t="shared" si="0"/>
        <v>0.8012499999999999</v>
      </c>
    </row>
    <row r="7" spans="2:16" ht="15" customHeight="1" thickBot="1">
      <c r="B7" s="39"/>
      <c r="C7" s="35"/>
      <c r="D7" s="35"/>
      <c r="E7" s="35"/>
      <c r="F7" s="35"/>
      <c r="G7" s="35"/>
      <c r="H7" s="35"/>
      <c r="I7" s="35"/>
      <c r="J7" s="40"/>
      <c r="K7" s="40"/>
      <c r="L7" s="40"/>
      <c r="M7" s="40"/>
      <c r="N7" s="41"/>
      <c r="O7" s="1">
        <v>41.6</v>
      </c>
      <c r="P7" s="1">
        <f t="shared" si="0"/>
        <v>0.8014999999999999</v>
      </c>
    </row>
    <row r="8" spans="2:16" ht="9" customHeight="1">
      <c r="B8" s="94">
        <v>1</v>
      </c>
      <c r="C8" s="90" t="s">
        <v>20</v>
      </c>
      <c r="D8" s="33"/>
      <c r="E8" s="33"/>
      <c r="F8" s="33"/>
      <c r="G8" s="86">
        <f>INDEX(O1:O323,F9)</f>
        <v>42.2</v>
      </c>
      <c r="H8" s="88" t="s">
        <v>21</v>
      </c>
      <c r="I8" s="29"/>
      <c r="J8" s="98" t="s">
        <v>24</v>
      </c>
      <c r="K8" s="99"/>
      <c r="L8" s="102">
        <f>INDEX(P1:P323,F9)</f>
        <v>0.8</v>
      </c>
      <c r="M8" s="29"/>
      <c r="N8" s="43"/>
      <c r="O8" s="1">
        <v>41.5</v>
      </c>
      <c r="P8" s="1">
        <f t="shared" si="0"/>
        <v>0.8017499999999999</v>
      </c>
    </row>
    <row r="9" spans="2:16" ht="15.75" thickBot="1">
      <c r="B9" s="95"/>
      <c r="C9" s="91"/>
      <c r="D9" s="36">
        <v>56</v>
      </c>
      <c r="E9" s="36"/>
      <c r="F9" s="49">
        <v>1</v>
      </c>
      <c r="G9" s="87"/>
      <c r="H9" s="89"/>
      <c r="I9" s="29"/>
      <c r="J9" s="100"/>
      <c r="K9" s="101"/>
      <c r="L9" s="103"/>
      <c r="M9" s="29"/>
      <c r="N9" s="43"/>
      <c r="O9" s="1">
        <v>41.4</v>
      </c>
      <c r="P9" s="1">
        <f t="shared" si="0"/>
        <v>0.8019999999999998</v>
      </c>
    </row>
    <row r="10" spans="2:16" ht="15" customHeight="1">
      <c r="B10" s="42"/>
      <c r="C10" s="29"/>
      <c r="D10" s="29"/>
      <c r="E10" s="29"/>
      <c r="F10" s="29"/>
      <c r="G10" s="29"/>
      <c r="H10" s="29"/>
      <c r="I10" s="29"/>
      <c r="J10" s="31"/>
      <c r="K10" s="31"/>
      <c r="L10" s="31"/>
      <c r="M10" s="29"/>
      <c r="N10" s="43"/>
      <c r="O10" s="1">
        <v>41.3</v>
      </c>
      <c r="P10" s="1">
        <f t="shared" si="0"/>
        <v>0.8022499999999998</v>
      </c>
    </row>
    <row r="11" spans="2:16" ht="15" customHeight="1" thickBot="1">
      <c r="B11" s="42"/>
      <c r="C11" s="29"/>
      <c r="D11" s="29"/>
      <c r="E11" s="29"/>
      <c r="F11" s="29"/>
      <c r="G11" s="29"/>
      <c r="H11" s="29"/>
      <c r="I11" s="30"/>
      <c r="J11" s="32"/>
      <c r="K11" s="32"/>
      <c r="L11" s="29"/>
      <c r="M11" s="29"/>
      <c r="N11" s="43"/>
      <c r="O11" s="1">
        <v>41.2</v>
      </c>
      <c r="P11" s="1">
        <f t="shared" si="0"/>
        <v>0.8024999999999998</v>
      </c>
    </row>
    <row r="12" spans="2:16" ht="15" customHeight="1">
      <c r="B12" s="96">
        <v>2</v>
      </c>
      <c r="C12" s="90" t="s">
        <v>22</v>
      </c>
      <c r="D12" s="33"/>
      <c r="E12" s="108">
        <v>12444</v>
      </c>
      <c r="F12" s="110" t="s">
        <v>23</v>
      </c>
      <c r="G12" s="104">
        <f>E12/86400</f>
        <v>0.14402777777777778</v>
      </c>
      <c r="H12" s="105"/>
      <c r="I12" s="29"/>
      <c r="J12" s="98" t="s">
        <v>25</v>
      </c>
      <c r="K12" s="99"/>
      <c r="L12" s="86">
        <f>E17/L8</f>
        <v>15.260366441658633</v>
      </c>
      <c r="M12" s="88" t="s">
        <v>13</v>
      </c>
      <c r="N12" s="43"/>
      <c r="O12" s="1">
        <v>41.1</v>
      </c>
      <c r="P12" s="1">
        <f t="shared" si="0"/>
        <v>0.8027499999999997</v>
      </c>
    </row>
    <row r="13" spans="2:16" ht="15.75" customHeight="1" thickBot="1">
      <c r="B13" s="97"/>
      <c r="C13" s="91"/>
      <c r="D13" s="34"/>
      <c r="E13" s="109"/>
      <c r="F13" s="111"/>
      <c r="G13" s="106"/>
      <c r="H13" s="107"/>
      <c r="I13" s="29"/>
      <c r="J13" s="100"/>
      <c r="K13" s="101"/>
      <c r="L13" s="87"/>
      <c r="M13" s="89"/>
      <c r="N13" s="43"/>
      <c r="O13" s="1">
        <v>41</v>
      </c>
      <c r="P13" s="1">
        <f t="shared" si="0"/>
        <v>0.8029999999999997</v>
      </c>
    </row>
    <row r="14" spans="2:16" ht="15">
      <c r="B14" s="42"/>
      <c r="C14" s="29"/>
      <c r="D14" s="29"/>
      <c r="E14" s="29"/>
      <c r="F14" s="29"/>
      <c r="G14" s="29"/>
      <c r="H14" s="29"/>
      <c r="I14" s="29"/>
      <c r="J14" s="32"/>
      <c r="K14" s="32"/>
      <c r="L14" s="29"/>
      <c r="M14" s="29"/>
      <c r="N14" s="43"/>
      <c r="O14" s="1">
        <v>40.9</v>
      </c>
      <c r="P14" s="1">
        <f t="shared" si="0"/>
        <v>0.8032499999999997</v>
      </c>
    </row>
    <row r="15" spans="2:16" ht="15">
      <c r="B15" s="42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43"/>
      <c r="O15" s="1">
        <v>40.8</v>
      </c>
      <c r="P15" s="1">
        <f t="shared" si="0"/>
        <v>0.8034999999999997</v>
      </c>
    </row>
    <row r="16" spans="2:16" ht="15">
      <c r="B16" s="4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43"/>
      <c r="O16" s="1">
        <v>40.7</v>
      </c>
      <c r="P16" s="1">
        <f t="shared" si="0"/>
        <v>0.8037499999999996</v>
      </c>
    </row>
    <row r="17" spans="2:16" ht="15">
      <c r="B17" s="42"/>
      <c r="C17" s="98" t="s">
        <v>26</v>
      </c>
      <c r="D17" s="33"/>
      <c r="E17" s="113">
        <f>G8/E12*3600</f>
        <v>12.208293153326906</v>
      </c>
      <c r="F17" s="115" t="s">
        <v>13</v>
      </c>
      <c r="G17" s="33"/>
      <c r="H17" s="37"/>
      <c r="I17" s="29"/>
      <c r="J17" s="29"/>
      <c r="K17" s="29"/>
      <c r="L17" s="29"/>
      <c r="M17" s="29"/>
      <c r="N17" s="43"/>
      <c r="O17" s="1">
        <v>40.6</v>
      </c>
      <c r="P17" s="1">
        <f t="shared" si="0"/>
        <v>0.8039999999999996</v>
      </c>
    </row>
    <row r="18" spans="2:16" ht="15">
      <c r="B18" s="42"/>
      <c r="C18" s="100"/>
      <c r="D18" s="34"/>
      <c r="E18" s="114"/>
      <c r="F18" s="116"/>
      <c r="G18" s="34"/>
      <c r="H18" s="38"/>
      <c r="I18" s="29"/>
      <c r="J18" s="29"/>
      <c r="K18" s="29"/>
      <c r="L18" s="29"/>
      <c r="M18" s="29"/>
      <c r="N18" s="43"/>
      <c r="O18" s="1">
        <v>40.5</v>
      </c>
      <c r="P18" s="1">
        <f t="shared" si="0"/>
        <v>0.8042499999999996</v>
      </c>
    </row>
    <row r="19" spans="2:16" ht="15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1">
        <v>40.4</v>
      </c>
      <c r="P19" s="1">
        <f t="shared" si="0"/>
        <v>0.8044999999999995</v>
      </c>
    </row>
    <row r="20" spans="2:16" ht="15">
      <c r="B20" s="70" t="s">
        <v>27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71"/>
      <c r="O20" s="1">
        <v>40.3</v>
      </c>
      <c r="P20" s="1">
        <f t="shared" si="0"/>
        <v>0.8047499999999995</v>
      </c>
    </row>
    <row r="21" spans="2:16" ht="15">
      <c r="B21" s="72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73"/>
      <c r="O21" s="1">
        <v>40.2</v>
      </c>
      <c r="P21" s="1">
        <f t="shared" si="0"/>
        <v>0.8049999999999995</v>
      </c>
    </row>
    <row r="22" spans="2:16" ht="15.75" thickBo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1">
        <v>40.1</v>
      </c>
      <c r="P22" s="1">
        <f t="shared" si="0"/>
        <v>0.8052499999999995</v>
      </c>
    </row>
    <row r="23" spans="2:16" ht="15">
      <c r="B23" s="96">
        <v>3</v>
      </c>
      <c r="C23" s="117" t="s">
        <v>28</v>
      </c>
      <c r="D23" s="33"/>
      <c r="E23" s="33"/>
      <c r="F23" s="33"/>
      <c r="G23" s="86">
        <f>INDEX(O1:O339,F24)</f>
        <v>21.0999999999997</v>
      </c>
      <c r="H23" s="88" t="s">
        <v>21</v>
      </c>
      <c r="I23" s="51"/>
      <c r="J23" s="98" t="s">
        <v>24</v>
      </c>
      <c r="K23" s="99"/>
      <c r="L23" s="102">
        <f>INDEX(P1:P339,F24)</f>
        <v>0.8527499999999942</v>
      </c>
      <c r="M23" s="51"/>
      <c r="N23" s="52"/>
      <c r="O23" s="1">
        <v>40</v>
      </c>
      <c r="P23" s="1">
        <f t="shared" si="0"/>
        <v>0.8054999999999994</v>
      </c>
    </row>
    <row r="24" spans="2:16" ht="15.75" thickBot="1">
      <c r="B24" s="97"/>
      <c r="C24" s="118"/>
      <c r="D24" s="36">
        <v>56</v>
      </c>
      <c r="E24" s="36"/>
      <c r="F24" s="49">
        <v>212</v>
      </c>
      <c r="G24" s="87"/>
      <c r="H24" s="89"/>
      <c r="I24" s="51"/>
      <c r="J24" s="100"/>
      <c r="K24" s="101"/>
      <c r="L24" s="103"/>
      <c r="M24" s="51"/>
      <c r="N24" s="52"/>
      <c r="O24" s="1">
        <v>39.9</v>
      </c>
      <c r="P24" s="1">
        <f t="shared" si="0"/>
        <v>0.8057499999999994</v>
      </c>
    </row>
    <row r="25" spans="2:16" ht="15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1">
        <v>39.8</v>
      </c>
      <c r="P25" s="1">
        <f t="shared" si="0"/>
        <v>0.8059999999999994</v>
      </c>
    </row>
    <row r="26" spans="2:16" ht="15">
      <c r="B26" s="50"/>
      <c r="C26" s="112" t="s">
        <v>29</v>
      </c>
      <c r="D26" s="112"/>
      <c r="E26" s="112"/>
      <c r="F26" s="112"/>
      <c r="G26" s="119">
        <f>F33/86400</f>
        <v>0.06755920388286211</v>
      </c>
      <c r="H26" s="119"/>
      <c r="I26" s="51"/>
      <c r="J26" s="98" t="s">
        <v>26</v>
      </c>
      <c r="K26" s="33"/>
      <c r="L26" s="92">
        <f>L12*L23</f>
        <v>13.01327748312431</v>
      </c>
      <c r="M26" s="88" t="s">
        <v>13</v>
      </c>
      <c r="N26" s="52"/>
      <c r="O26" s="1">
        <v>39.7</v>
      </c>
      <c r="P26" s="1">
        <f t="shared" si="0"/>
        <v>0.8062499999999994</v>
      </c>
    </row>
    <row r="27" spans="2:16" ht="15" customHeight="1">
      <c r="B27" s="50"/>
      <c r="C27" s="112"/>
      <c r="D27" s="112"/>
      <c r="E27" s="112"/>
      <c r="F27" s="112"/>
      <c r="G27" s="119"/>
      <c r="H27" s="119"/>
      <c r="I27" s="51"/>
      <c r="J27" s="100"/>
      <c r="K27" s="34"/>
      <c r="L27" s="93"/>
      <c r="M27" s="89"/>
      <c r="N27" s="52"/>
      <c r="O27" s="1">
        <v>39.6</v>
      </c>
      <c r="P27" s="1">
        <f t="shared" si="0"/>
        <v>0.8064999999999993</v>
      </c>
    </row>
    <row r="28" spans="2:16" ht="15" customHeigh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1">
        <v>39.5</v>
      </c>
      <c r="P28" s="1">
        <f t="shared" si="0"/>
        <v>0.8067499999999993</v>
      </c>
    </row>
    <row r="29" spans="2:16" ht="15">
      <c r="B29" s="70" t="s">
        <v>31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71"/>
      <c r="O29" s="1">
        <v>39.4</v>
      </c>
      <c r="P29" s="1">
        <f t="shared" si="0"/>
        <v>0.8069999999999993</v>
      </c>
    </row>
    <row r="30" spans="2:16" ht="15">
      <c r="B30" s="83"/>
      <c r="C30" s="84"/>
      <c r="D30" s="84"/>
      <c r="E30" s="84">
        <f>G23*1000</f>
        <v>21099.999999999698</v>
      </c>
      <c r="F30" s="84"/>
      <c r="G30" s="84"/>
      <c r="H30" s="84"/>
      <c r="I30" s="84"/>
      <c r="J30" s="84"/>
      <c r="K30" s="84"/>
      <c r="L30" s="84"/>
      <c r="M30" s="84"/>
      <c r="N30" s="85"/>
      <c r="O30" s="1">
        <v>39.3</v>
      </c>
      <c r="P30" s="1">
        <f t="shared" si="0"/>
        <v>0.8072499999999992</v>
      </c>
    </row>
    <row r="31" spans="2:19" ht="31.5">
      <c r="B31" s="70" t="s">
        <v>37</v>
      </c>
      <c r="C31" s="67"/>
      <c r="D31" s="67"/>
      <c r="E31" s="71"/>
      <c r="F31" s="67" t="s">
        <v>41</v>
      </c>
      <c r="G31" s="67"/>
      <c r="H31" s="67"/>
      <c r="I31" s="67"/>
      <c r="J31" s="47"/>
      <c r="K31" s="70" t="s">
        <v>46</v>
      </c>
      <c r="L31" s="67"/>
      <c r="M31" s="67"/>
      <c r="N31" s="71"/>
      <c r="O31" s="1">
        <v>39.2</v>
      </c>
      <c r="P31" s="1">
        <f t="shared" si="0"/>
        <v>0.8074999999999992</v>
      </c>
      <c r="R31" s="28" t="s">
        <v>33</v>
      </c>
      <c r="S31" s="28" t="s">
        <v>34</v>
      </c>
    </row>
    <row r="32" spans="2:19" ht="15" customHeight="1">
      <c r="B32" s="72"/>
      <c r="C32" s="68"/>
      <c r="D32" s="68"/>
      <c r="E32" s="73"/>
      <c r="F32" s="68"/>
      <c r="G32" s="68"/>
      <c r="H32" s="68"/>
      <c r="I32" s="68"/>
      <c r="J32" s="48"/>
      <c r="K32" s="72"/>
      <c r="L32" s="68"/>
      <c r="M32" s="68"/>
      <c r="N32" s="73"/>
      <c r="O32" s="1">
        <v>39.1</v>
      </c>
      <c r="P32" s="1">
        <f t="shared" si="0"/>
        <v>0.8077499999999992</v>
      </c>
      <c r="R32" s="28">
        <f>L12</f>
        <v>15.260366441658633</v>
      </c>
      <c r="S32" s="28">
        <f>R32*1000/3600</f>
        <v>4.238990678238509</v>
      </c>
    </row>
    <row r="33" spans="2:16" ht="15" customHeight="1">
      <c r="B33" s="56"/>
      <c r="C33" s="57"/>
      <c r="D33" s="57"/>
      <c r="E33" s="62">
        <f>L26*1000/3600</f>
        <v>3.6147993008678645</v>
      </c>
      <c r="F33" s="65">
        <f>E30/E33</f>
        <v>5837.115215479286</v>
      </c>
      <c r="G33" s="63"/>
      <c r="H33" s="63"/>
      <c r="I33" s="63"/>
      <c r="J33" s="64"/>
      <c r="K33" s="74">
        <f>1000/S35/86400</f>
        <v>0.0032018580039271604</v>
      </c>
      <c r="L33" s="75"/>
      <c r="M33" s="75"/>
      <c r="N33" s="76"/>
      <c r="O33" s="1">
        <v>39</v>
      </c>
      <c r="P33" s="1">
        <f t="shared" si="0"/>
        <v>0.8079999999999992</v>
      </c>
    </row>
    <row r="34" spans="2:19" ht="15" customHeight="1">
      <c r="B34" s="56"/>
      <c r="C34" s="69" t="s">
        <v>32</v>
      </c>
      <c r="D34" s="66">
        <f>100/1.1/S32/86400</f>
        <v>0.0002482167648044425</v>
      </c>
      <c r="E34" s="57"/>
      <c r="F34" s="56"/>
      <c r="G34" s="69" t="s">
        <v>39</v>
      </c>
      <c r="H34" s="69"/>
      <c r="I34" s="66">
        <f>500/1.03/S32/86400</f>
        <v>0.0013254293266256637</v>
      </c>
      <c r="J34" s="58"/>
      <c r="K34" s="77"/>
      <c r="L34" s="78"/>
      <c r="M34" s="78"/>
      <c r="N34" s="79"/>
      <c r="O34" s="1">
        <v>38.9</v>
      </c>
      <c r="P34" s="1">
        <f t="shared" si="0"/>
        <v>0.8082499999999991</v>
      </c>
      <c r="R34" s="28" t="s">
        <v>44</v>
      </c>
      <c r="S34" s="28" t="s">
        <v>45</v>
      </c>
    </row>
    <row r="35" spans="2:19" ht="15" customHeight="1">
      <c r="B35" s="56"/>
      <c r="C35" s="69"/>
      <c r="D35" s="66"/>
      <c r="E35" s="57"/>
      <c r="F35" s="56"/>
      <c r="G35" s="69"/>
      <c r="H35" s="69"/>
      <c r="I35" s="66"/>
      <c r="J35" s="58"/>
      <c r="K35" s="77"/>
      <c r="L35" s="78"/>
      <c r="M35" s="78"/>
      <c r="N35" s="79"/>
      <c r="O35" s="1">
        <v>38.8</v>
      </c>
      <c r="P35" s="1">
        <f t="shared" si="0"/>
        <v>0.8084999999999991</v>
      </c>
      <c r="R35" s="28">
        <f>L26</f>
        <v>13.01327748312431</v>
      </c>
      <c r="S35" s="28">
        <f>R35/3.6</f>
        <v>3.614799300867864</v>
      </c>
    </row>
    <row r="36" spans="2:16" ht="15" customHeight="1">
      <c r="B36" s="56"/>
      <c r="C36" s="69" t="s">
        <v>35</v>
      </c>
      <c r="D36" s="66">
        <f>200/1.08/S32/86400</f>
        <v>0.0005056267431201606</v>
      </c>
      <c r="E36" s="57"/>
      <c r="F36" s="56"/>
      <c r="G36" s="69" t="s">
        <v>40</v>
      </c>
      <c r="H36" s="69"/>
      <c r="I36" s="66">
        <f>800/1/S32/86400</f>
        <v>0.002184307530279094</v>
      </c>
      <c r="J36" s="58"/>
      <c r="K36" s="77"/>
      <c r="L36" s="78"/>
      <c r="M36" s="78"/>
      <c r="N36" s="79"/>
      <c r="O36" s="1">
        <v>38.7</v>
      </c>
      <c r="P36" s="1">
        <f t="shared" si="0"/>
        <v>0.8087499999999991</v>
      </c>
    </row>
    <row r="37" spans="2:16" ht="15" customHeight="1">
      <c r="B37" s="56"/>
      <c r="C37" s="69"/>
      <c r="D37" s="66"/>
      <c r="E37" s="57"/>
      <c r="F37" s="56"/>
      <c r="G37" s="69"/>
      <c r="H37" s="69"/>
      <c r="I37" s="66"/>
      <c r="J37" s="58"/>
      <c r="K37" s="77"/>
      <c r="L37" s="78"/>
      <c r="M37" s="78"/>
      <c r="N37" s="79"/>
      <c r="O37" s="1">
        <v>38.6</v>
      </c>
      <c r="P37" s="1">
        <f t="shared" si="0"/>
        <v>0.808999999999999</v>
      </c>
    </row>
    <row r="38" spans="2:16" ht="15" customHeight="1">
      <c r="B38" s="56"/>
      <c r="C38" s="69" t="s">
        <v>36</v>
      </c>
      <c r="D38" s="66">
        <f>300/1.07/S32/86400</f>
        <v>0.0007655283400510843</v>
      </c>
      <c r="E38" s="57"/>
      <c r="F38" s="56"/>
      <c r="G38" s="69" t="s">
        <v>42</v>
      </c>
      <c r="H38" s="69"/>
      <c r="I38" s="66">
        <f>1000/0.95/S32/86400</f>
        <v>0.002874088855630387</v>
      </c>
      <c r="J38" s="58"/>
      <c r="K38" s="77"/>
      <c r="L38" s="78"/>
      <c r="M38" s="78"/>
      <c r="N38" s="79"/>
      <c r="O38" s="1">
        <v>38.5</v>
      </c>
      <c r="P38" s="1">
        <f t="shared" si="0"/>
        <v>0.809249999999999</v>
      </c>
    </row>
    <row r="39" spans="2:16" ht="15" customHeight="1">
      <c r="B39" s="56"/>
      <c r="C39" s="69"/>
      <c r="D39" s="66"/>
      <c r="E39" s="57"/>
      <c r="F39" s="56"/>
      <c r="G39" s="69"/>
      <c r="H39" s="69"/>
      <c r="I39" s="66"/>
      <c r="J39" s="58"/>
      <c r="K39" s="77"/>
      <c r="L39" s="78"/>
      <c r="M39" s="78"/>
      <c r="N39" s="79"/>
      <c r="O39" s="1">
        <v>38.4</v>
      </c>
      <c r="P39" s="1">
        <f t="shared" si="0"/>
        <v>0.809499999999999</v>
      </c>
    </row>
    <row r="40" spans="2:16" ht="15" customHeight="1">
      <c r="B40" s="56"/>
      <c r="C40" s="69" t="s">
        <v>38</v>
      </c>
      <c r="D40" s="66">
        <f>400/1.05/S32/86400</f>
        <v>0.0010401464429900449</v>
      </c>
      <c r="E40" s="57"/>
      <c r="F40" s="56"/>
      <c r="G40" s="69" t="s">
        <v>43</v>
      </c>
      <c r="H40" s="69"/>
      <c r="I40" s="66">
        <f>1500/0.93/S32/86400</f>
        <v>0.004403845827175592</v>
      </c>
      <c r="J40" s="58"/>
      <c r="K40" s="77"/>
      <c r="L40" s="78"/>
      <c r="M40" s="78"/>
      <c r="N40" s="79"/>
      <c r="O40" s="1">
        <v>38.2999999999999</v>
      </c>
      <c r="P40" s="1">
        <f t="shared" si="0"/>
        <v>0.809749999999999</v>
      </c>
    </row>
    <row r="41" spans="2:16" ht="15" customHeight="1">
      <c r="B41" s="56"/>
      <c r="C41" s="69"/>
      <c r="D41" s="66"/>
      <c r="E41" s="57"/>
      <c r="F41" s="56"/>
      <c r="G41" s="69"/>
      <c r="H41" s="69"/>
      <c r="I41" s="66"/>
      <c r="J41" s="58"/>
      <c r="K41" s="77"/>
      <c r="L41" s="78"/>
      <c r="M41" s="78"/>
      <c r="N41" s="79"/>
      <c r="O41" s="1">
        <v>38.1999999999999</v>
      </c>
      <c r="P41" s="1">
        <f t="shared" si="0"/>
        <v>0.8099999999999989</v>
      </c>
    </row>
    <row r="42" spans="2:16" ht="15" customHeight="1">
      <c r="B42" s="59"/>
      <c r="C42" s="60"/>
      <c r="D42" s="60"/>
      <c r="E42" s="60"/>
      <c r="F42" s="59"/>
      <c r="G42" s="60"/>
      <c r="H42" s="60"/>
      <c r="I42" s="60"/>
      <c r="J42" s="61"/>
      <c r="K42" s="80"/>
      <c r="L42" s="81"/>
      <c r="M42" s="81"/>
      <c r="N42" s="82"/>
      <c r="O42" s="1">
        <v>38.0999999999999</v>
      </c>
      <c r="P42" s="1">
        <f t="shared" si="0"/>
        <v>0.8102499999999989</v>
      </c>
    </row>
    <row r="43" spans="2:16" ht="15" customHeight="1">
      <c r="B43" s="57"/>
      <c r="C43" s="57"/>
      <c r="D43" s="57"/>
      <c r="E43" s="57"/>
      <c r="F43" s="57"/>
      <c r="G43" s="57"/>
      <c r="H43" s="57"/>
      <c r="I43" s="57"/>
      <c r="O43" s="1">
        <v>37.9999999999999</v>
      </c>
      <c r="P43" s="1">
        <f t="shared" si="0"/>
        <v>0.8104999999999989</v>
      </c>
    </row>
    <row r="44" spans="15:16" ht="15">
      <c r="O44" s="1">
        <v>37.8999999999999</v>
      </c>
      <c r="P44" s="1">
        <f t="shared" si="0"/>
        <v>0.8107499999999989</v>
      </c>
    </row>
    <row r="45" spans="15:16" ht="15">
      <c r="O45" s="1">
        <v>37.7999999999999</v>
      </c>
      <c r="P45" s="1">
        <f t="shared" si="0"/>
        <v>0.8109999999999988</v>
      </c>
    </row>
    <row r="46" spans="15:16" ht="15">
      <c r="O46" s="1">
        <v>37.6999999999999</v>
      </c>
      <c r="P46" s="1">
        <f t="shared" si="0"/>
        <v>0.8112499999999988</v>
      </c>
    </row>
    <row r="47" spans="15:16" ht="15">
      <c r="O47" s="1">
        <v>37.5999999999999</v>
      </c>
      <c r="P47" s="1">
        <f t="shared" si="0"/>
        <v>0.8114999999999988</v>
      </c>
    </row>
    <row r="48" spans="15:16" ht="15">
      <c r="O48" s="1">
        <v>37.4999999999999</v>
      </c>
      <c r="P48" s="1">
        <f t="shared" si="0"/>
        <v>0.8117499999999988</v>
      </c>
    </row>
    <row r="49" spans="15:16" ht="15">
      <c r="O49" s="1">
        <v>37.3999999999999</v>
      </c>
      <c r="P49" s="1">
        <f t="shared" si="0"/>
        <v>0.8119999999999987</v>
      </c>
    </row>
    <row r="50" spans="15:16" ht="15">
      <c r="O50" s="1">
        <v>37.2999999999999</v>
      </c>
      <c r="P50" s="1">
        <f t="shared" si="0"/>
        <v>0.8122499999999987</v>
      </c>
    </row>
    <row r="51" spans="15:16" ht="15">
      <c r="O51" s="1">
        <v>37.1999999999999</v>
      </c>
      <c r="P51" s="1">
        <f t="shared" si="0"/>
        <v>0.8124999999999987</v>
      </c>
    </row>
    <row r="52" spans="15:16" ht="15">
      <c r="O52" s="1">
        <v>37.0999999999999</v>
      </c>
      <c r="P52" s="1">
        <f t="shared" si="0"/>
        <v>0.8127499999999986</v>
      </c>
    </row>
    <row r="53" spans="15:16" ht="15">
      <c r="O53" s="1">
        <v>36.9999999999999</v>
      </c>
      <c r="P53" s="1">
        <f t="shared" si="0"/>
        <v>0.8129999999999986</v>
      </c>
    </row>
    <row r="54" spans="15:16" ht="15">
      <c r="O54" s="1">
        <v>36.8999999999999</v>
      </c>
      <c r="P54" s="1">
        <f t="shared" si="0"/>
        <v>0.8132499999999986</v>
      </c>
    </row>
    <row r="55" spans="15:16" ht="15">
      <c r="O55" s="1">
        <v>36.7999999999999</v>
      </c>
      <c r="P55" s="1">
        <f t="shared" si="0"/>
        <v>0.8134999999999986</v>
      </c>
    </row>
    <row r="56" spans="15:16" ht="15">
      <c r="O56" s="1">
        <v>36.6999999999999</v>
      </c>
      <c r="P56" s="1">
        <f t="shared" si="0"/>
        <v>0.8137499999999985</v>
      </c>
    </row>
    <row r="57" spans="15:16" ht="15">
      <c r="O57" s="1">
        <v>36.5999999999999</v>
      </c>
      <c r="P57" s="1">
        <f t="shared" si="0"/>
        <v>0.8139999999999985</v>
      </c>
    </row>
    <row r="58" spans="15:16" ht="15">
      <c r="O58" s="1">
        <v>36.4999999999999</v>
      </c>
      <c r="P58" s="1">
        <f t="shared" si="0"/>
        <v>0.8142499999999985</v>
      </c>
    </row>
    <row r="59" spans="15:16" ht="15">
      <c r="O59" s="1">
        <v>36.3999999999999</v>
      </c>
      <c r="P59" s="1">
        <f t="shared" si="0"/>
        <v>0.8144999999999984</v>
      </c>
    </row>
    <row r="60" spans="15:16" ht="15">
      <c r="O60" s="1">
        <v>36.2999999999999</v>
      </c>
      <c r="P60" s="1">
        <f t="shared" si="0"/>
        <v>0.8147499999999984</v>
      </c>
    </row>
    <row r="61" spans="15:16" ht="15">
      <c r="O61" s="1">
        <v>36.1999999999999</v>
      </c>
      <c r="P61" s="1">
        <f t="shared" si="0"/>
        <v>0.8149999999999984</v>
      </c>
    </row>
    <row r="62" spans="15:16" ht="15">
      <c r="O62" s="1">
        <v>36.0999999999999</v>
      </c>
      <c r="P62" s="1">
        <f t="shared" si="0"/>
        <v>0.8152499999999984</v>
      </c>
    </row>
    <row r="63" spans="15:16" ht="15">
      <c r="O63" s="1">
        <v>35.9999999999999</v>
      </c>
      <c r="P63" s="1">
        <f t="shared" si="0"/>
        <v>0.8154999999999983</v>
      </c>
    </row>
    <row r="64" spans="15:16" ht="15">
      <c r="O64" s="1">
        <v>35.8999999999999</v>
      </c>
      <c r="P64" s="1">
        <f t="shared" si="0"/>
        <v>0.8157499999999983</v>
      </c>
    </row>
    <row r="65" spans="15:16" ht="15">
      <c r="O65" s="1">
        <v>35.7999999999999</v>
      </c>
      <c r="P65" s="1">
        <f t="shared" si="0"/>
        <v>0.8159999999999983</v>
      </c>
    </row>
    <row r="66" spans="15:16" ht="15">
      <c r="O66" s="1">
        <v>35.6999999999999</v>
      </c>
      <c r="P66" s="1">
        <f aca="true" t="shared" si="1" ref="P66:P129">P65+0.00025</f>
        <v>0.8162499999999983</v>
      </c>
    </row>
    <row r="67" spans="15:16" ht="15">
      <c r="O67" s="1">
        <v>35.5999999999999</v>
      </c>
      <c r="P67" s="1">
        <f t="shared" si="1"/>
        <v>0.8164999999999982</v>
      </c>
    </row>
    <row r="68" spans="15:16" ht="15">
      <c r="O68" s="1">
        <v>35.4999999999999</v>
      </c>
      <c r="P68" s="1">
        <f t="shared" si="1"/>
        <v>0.8167499999999982</v>
      </c>
    </row>
    <row r="69" spans="15:16" ht="15">
      <c r="O69" s="1">
        <v>35.3999999999999</v>
      </c>
      <c r="P69" s="1">
        <f t="shared" si="1"/>
        <v>0.8169999999999982</v>
      </c>
    </row>
    <row r="70" spans="15:16" ht="15">
      <c r="O70" s="1">
        <v>35.2999999999999</v>
      </c>
      <c r="P70" s="1">
        <f t="shared" si="1"/>
        <v>0.8172499999999981</v>
      </c>
    </row>
    <row r="71" spans="15:16" ht="15">
      <c r="O71" s="1">
        <v>35.1999999999999</v>
      </c>
      <c r="P71" s="1">
        <f t="shared" si="1"/>
        <v>0.8174999999999981</v>
      </c>
    </row>
    <row r="72" spans="15:16" ht="15">
      <c r="O72" s="1">
        <v>35.0999999999999</v>
      </c>
      <c r="P72" s="1">
        <f t="shared" si="1"/>
        <v>0.8177499999999981</v>
      </c>
    </row>
    <row r="73" spans="15:16" ht="15">
      <c r="O73" s="1">
        <v>34.9999999999999</v>
      </c>
      <c r="P73" s="1">
        <f t="shared" si="1"/>
        <v>0.8179999999999981</v>
      </c>
    </row>
    <row r="74" spans="15:16" ht="15">
      <c r="O74" s="1">
        <v>34.8999999999999</v>
      </c>
      <c r="P74" s="1">
        <f t="shared" si="1"/>
        <v>0.818249999999998</v>
      </c>
    </row>
    <row r="75" spans="15:16" ht="15">
      <c r="O75" s="1">
        <v>34.7999999999999</v>
      </c>
      <c r="P75" s="1">
        <f t="shared" si="1"/>
        <v>0.818499999999998</v>
      </c>
    </row>
    <row r="76" spans="15:16" ht="15">
      <c r="O76" s="1">
        <v>34.6999999999999</v>
      </c>
      <c r="P76" s="1">
        <f t="shared" si="1"/>
        <v>0.818749999999998</v>
      </c>
    </row>
    <row r="77" spans="15:16" ht="15">
      <c r="O77" s="1">
        <v>34.5999999999999</v>
      </c>
      <c r="P77" s="1">
        <f t="shared" si="1"/>
        <v>0.818999999999998</v>
      </c>
    </row>
    <row r="78" spans="15:16" ht="15">
      <c r="O78" s="1">
        <v>34.4999999999999</v>
      </c>
      <c r="P78" s="1">
        <f t="shared" si="1"/>
        <v>0.8192499999999979</v>
      </c>
    </row>
    <row r="79" spans="15:16" ht="15">
      <c r="O79" s="1">
        <v>34.3999999999999</v>
      </c>
      <c r="P79" s="1">
        <f t="shared" si="1"/>
        <v>0.8194999999999979</v>
      </c>
    </row>
    <row r="80" spans="15:16" ht="15">
      <c r="O80" s="1">
        <v>34.2999999999999</v>
      </c>
      <c r="P80" s="1">
        <f t="shared" si="1"/>
        <v>0.8197499999999979</v>
      </c>
    </row>
    <row r="81" spans="15:16" ht="15">
      <c r="O81" s="1">
        <v>34.1999999999999</v>
      </c>
      <c r="P81" s="1">
        <f t="shared" si="1"/>
        <v>0.8199999999999978</v>
      </c>
    </row>
    <row r="82" spans="15:16" ht="15">
      <c r="O82" s="1">
        <v>34.0999999999999</v>
      </c>
      <c r="P82" s="1">
        <f t="shared" si="1"/>
        <v>0.8202499999999978</v>
      </c>
    </row>
    <row r="83" spans="15:16" ht="15">
      <c r="O83" s="1">
        <v>33.9999999999999</v>
      </c>
      <c r="P83" s="1">
        <f t="shared" si="1"/>
        <v>0.8204999999999978</v>
      </c>
    </row>
    <row r="84" spans="15:16" ht="15">
      <c r="O84" s="1">
        <v>33.8999999999999</v>
      </c>
      <c r="P84" s="1">
        <f t="shared" si="1"/>
        <v>0.8207499999999978</v>
      </c>
    </row>
    <row r="85" spans="15:16" ht="15">
      <c r="O85" s="1">
        <v>33.7999999999999</v>
      </c>
      <c r="P85" s="1">
        <f t="shared" si="1"/>
        <v>0.8209999999999977</v>
      </c>
    </row>
    <row r="86" spans="15:16" ht="15">
      <c r="O86" s="1">
        <v>33.6999999999999</v>
      </c>
      <c r="P86" s="1">
        <f t="shared" si="1"/>
        <v>0.8212499999999977</v>
      </c>
    </row>
    <row r="87" spans="15:16" ht="15">
      <c r="O87" s="1">
        <v>33.5999999999999</v>
      </c>
      <c r="P87" s="1">
        <f t="shared" si="1"/>
        <v>0.8214999999999977</v>
      </c>
    </row>
    <row r="88" spans="15:16" ht="15">
      <c r="O88" s="1">
        <v>33.4999999999999</v>
      </c>
      <c r="P88" s="1">
        <f t="shared" si="1"/>
        <v>0.8217499999999976</v>
      </c>
    </row>
    <row r="89" spans="15:16" ht="15">
      <c r="O89" s="1">
        <v>33.3999999999999</v>
      </c>
      <c r="P89" s="1">
        <f t="shared" si="1"/>
        <v>0.8219999999999976</v>
      </c>
    </row>
    <row r="90" spans="15:16" ht="15">
      <c r="O90" s="1">
        <v>33.2999999999999</v>
      </c>
      <c r="P90" s="1">
        <f t="shared" si="1"/>
        <v>0.8222499999999976</v>
      </c>
    </row>
    <row r="91" spans="15:16" ht="15">
      <c r="O91" s="1">
        <v>33.1999999999999</v>
      </c>
      <c r="P91" s="1">
        <f t="shared" si="1"/>
        <v>0.8224999999999976</v>
      </c>
    </row>
    <row r="92" spans="15:16" ht="15">
      <c r="O92" s="1">
        <v>33.0999999999999</v>
      </c>
      <c r="P92" s="1">
        <f t="shared" si="1"/>
        <v>0.8227499999999975</v>
      </c>
    </row>
    <row r="93" spans="15:16" ht="15">
      <c r="O93" s="1">
        <v>32.9999999999999</v>
      </c>
      <c r="P93" s="1">
        <f t="shared" si="1"/>
        <v>0.8229999999999975</v>
      </c>
    </row>
    <row r="94" spans="15:16" ht="15">
      <c r="O94" s="1">
        <v>32.8999999999999</v>
      </c>
      <c r="P94" s="1">
        <f t="shared" si="1"/>
        <v>0.8232499999999975</v>
      </c>
    </row>
    <row r="95" spans="15:16" ht="15">
      <c r="O95" s="1">
        <v>32.7999999999999</v>
      </c>
      <c r="P95" s="1">
        <f t="shared" si="1"/>
        <v>0.8234999999999975</v>
      </c>
    </row>
    <row r="96" spans="15:16" ht="15">
      <c r="O96" s="1">
        <v>32.6999999999999</v>
      </c>
      <c r="P96" s="1">
        <f t="shared" si="1"/>
        <v>0.8237499999999974</v>
      </c>
    </row>
    <row r="97" spans="15:16" ht="15">
      <c r="O97" s="1">
        <v>32.5999999999999</v>
      </c>
      <c r="P97" s="1">
        <f t="shared" si="1"/>
        <v>0.8239999999999974</v>
      </c>
    </row>
    <row r="98" spans="15:16" ht="15">
      <c r="O98" s="1">
        <v>32.4999999999999</v>
      </c>
      <c r="P98" s="1">
        <f t="shared" si="1"/>
        <v>0.8242499999999974</v>
      </c>
    </row>
    <row r="99" spans="15:16" ht="15">
      <c r="O99" s="1">
        <v>32.3999999999999</v>
      </c>
      <c r="P99" s="1">
        <f t="shared" si="1"/>
        <v>0.8244999999999973</v>
      </c>
    </row>
    <row r="100" spans="15:16" ht="15">
      <c r="O100" s="1">
        <v>32.2999999999999</v>
      </c>
      <c r="P100" s="1">
        <f t="shared" si="1"/>
        <v>0.8247499999999973</v>
      </c>
    </row>
    <row r="101" spans="15:16" ht="15">
      <c r="O101" s="1">
        <v>32.1999999999999</v>
      </c>
      <c r="P101" s="1">
        <f t="shared" si="1"/>
        <v>0.8249999999999973</v>
      </c>
    </row>
    <row r="102" spans="15:16" ht="15">
      <c r="O102" s="1">
        <v>32.0999999999999</v>
      </c>
      <c r="P102" s="1">
        <f t="shared" si="1"/>
        <v>0.8252499999999973</v>
      </c>
    </row>
    <row r="103" spans="15:16" ht="15">
      <c r="O103" s="1">
        <v>31.9999999999999</v>
      </c>
      <c r="P103" s="1">
        <f t="shared" si="1"/>
        <v>0.8254999999999972</v>
      </c>
    </row>
    <row r="104" spans="15:16" ht="15">
      <c r="O104" s="1">
        <v>31.8999999999999</v>
      </c>
      <c r="P104" s="1">
        <f t="shared" si="1"/>
        <v>0.8257499999999972</v>
      </c>
    </row>
    <row r="105" spans="15:16" ht="15">
      <c r="O105" s="1">
        <v>31.7999999999999</v>
      </c>
      <c r="P105" s="1">
        <f t="shared" si="1"/>
        <v>0.8259999999999972</v>
      </c>
    </row>
    <row r="106" spans="15:16" ht="15">
      <c r="O106" s="1">
        <v>31.6999999999999</v>
      </c>
      <c r="P106" s="1">
        <f t="shared" si="1"/>
        <v>0.8262499999999972</v>
      </c>
    </row>
    <row r="107" spans="15:16" ht="15">
      <c r="O107" s="1">
        <v>31.5999999999998</v>
      </c>
      <c r="P107" s="1">
        <f t="shared" si="1"/>
        <v>0.8264999999999971</v>
      </c>
    </row>
    <row r="108" spans="15:16" ht="15">
      <c r="O108" s="1">
        <v>31.4999999999998</v>
      </c>
      <c r="P108" s="1">
        <f t="shared" si="1"/>
        <v>0.8267499999999971</v>
      </c>
    </row>
    <row r="109" spans="15:16" ht="15">
      <c r="O109" s="1">
        <v>31.3999999999998</v>
      </c>
      <c r="P109" s="1">
        <f t="shared" si="1"/>
        <v>0.8269999999999971</v>
      </c>
    </row>
    <row r="110" spans="15:16" ht="15">
      <c r="O110" s="1">
        <v>31.2999999999998</v>
      </c>
      <c r="P110" s="1">
        <f t="shared" si="1"/>
        <v>0.827249999999997</v>
      </c>
    </row>
    <row r="111" spans="15:16" ht="15">
      <c r="O111" s="1">
        <v>31.1999999999998</v>
      </c>
      <c r="P111" s="1">
        <f t="shared" si="1"/>
        <v>0.827499999999997</v>
      </c>
    </row>
    <row r="112" spans="15:16" ht="15">
      <c r="O112" s="1">
        <v>31.0999999999998</v>
      </c>
      <c r="P112" s="1">
        <f t="shared" si="1"/>
        <v>0.827749999999997</v>
      </c>
    </row>
    <row r="113" spans="15:16" ht="15">
      <c r="O113" s="1">
        <v>30.9999999999998</v>
      </c>
      <c r="P113" s="1">
        <f t="shared" si="1"/>
        <v>0.827999999999997</v>
      </c>
    </row>
    <row r="114" spans="15:16" ht="15">
      <c r="O114" s="1">
        <v>30.8999999999998</v>
      </c>
      <c r="P114" s="1">
        <f t="shared" si="1"/>
        <v>0.8282499999999969</v>
      </c>
    </row>
    <row r="115" spans="15:16" ht="15">
      <c r="O115" s="1">
        <v>30.7999999999998</v>
      </c>
      <c r="P115" s="1">
        <f t="shared" si="1"/>
        <v>0.8284999999999969</v>
      </c>
    </row>
    <row r="116" spans="15:16" ht="15">
      <c r="O116" s="1">
        <v>30.6999999999998</v>
      </c>
      <c r="P116" s="1">
        <f t="shared" si="1"/>
        <v>0.8287499999999969</v>
      </c>
    </row>
    <row r="117" spans="15:16" ht="15">
      <c r="O117" s="1">
        <v>30.5999999999998</v>
      </c>
      <c r="P117" s="1">
        <f t="shared" si="1"/>
        <v>0.8289999999999969</v>
      </c>
    </row>
    <row r="118" spans="15:16" ht="15">
      <c r="O118" s="1">
        <v>30.4999999999998</v>
      </c>
      <c r="P118" s="1">
        <f t="shared" si="1"/>
        <v>0.8292499999999968</v>
      </c>
    </row>
    <row r="119" spans="15:16" ht="15">
      <c r="O119" s="1">
        <v>30.3999999999998</v>
      </c>
      <c r="P119" s="1">
        <f t="shared" si="1"/>
        <v>0.8294999999999968</v>
      </c>
    </row>
    <row r="120" spans="15:16" ht="15">
      <c r="O120" s="1">
        <v>30.2999999999998</v>
      </c>
      <c r="P120" s="1">
        <f t="shared" si="1"/>
        <v>0.8297499999999968</v>
      </c>
    </row>
    <row r="121" spans="15:16" ht="15">
      <c r="O121" s="1">
        <v>30.1999999999998</v>
      </c>
      <c r="P121" s="1">
        <f t="shared" si="1"/>
        <v>0.8299999999999967</v>
      </c>
    </row>
    <row r="122" spans="15:16" ht="15">
      <c r="O122" s="1">
        <v>30.0999999999998</v>
      </c>
      <c r="P122" s="1">
        <f t="shared" si="1"/>
        <v>0.8302499999999967</v>
      </c>
    </row>
    <row r="123" spans="15:16" ht="15">
      <c r="O123" s="1">
        <v>29.9999999999998</v>
      </c>
      <c r="P123" s="1">
        <f t="shared" si="1"/>
        <v>0.8304999999999967</v>
      </c>
    </row>
    <row r="124" spans="15:16" ht="15">
      <c r="O124" s="1">
        <v>29.8999999999998</v>
      </c>
      <c r="P124" s="1">
        <f t="shared" si="1"/>
        <v>0.8307499999999967</v>
      </c>
    </row>
    <row r="125" spans="15:16" ht="15">
      <c r="O125" s="1">
        <v>29.7999999999998</v>
      </c>
      <c r="P125" s="1">
        <f t="shared" si="1"/>
        <v>0.8309999999999966</v>
      </c>
    </row>
    <row r="126" spans="15:16" ht="15">
      <c r="O126" s="1">
        <v>29.6999999999998</v>
      </c>
      <c r="P126" s="1">
        <f t="shared" si="1"/>
        <v>0.8312499999999966</v>
      </c>
    </row>
    <row r="127" spans="15:16" ht="15">
      <c r="O127" s="1">
        <v>29.5999999999998</v>
      </c>
      <c r="P127" s="1">
        <f t="shared" si="1"/>
        <v>0.8314999999999966</v>
      </c>
    </row>
    <row r="128" spans="15:16" ht="15">
      <c r="O128" s="1">
        <v>29.4999999999998</v>
      </c>
      <c r="P128" s="1">
        <f t="shared" si="1"/>
        <v>0.8317499999999965</v>
      </c>
    </row>
    <row r="129" spans="15:16" ht="15">
      <c r="O129" s="1">
        <v>29.3999999999998</v>
      </c>
      <c r="P129" s="1">
        <f t="shared" si="1"/>
        <v>0.8319999999999965</v>
      </c>
    </row>
    <row r="130" spans="15:16" ht="15">
      <c r="O130" s="1">
        <v>29.2999999999998</v>
      </c>
      <c r="P130" s="1">
        <f aca="true" t="shared" si="2" ref="P130:P193">P129+0.00025</f>
        <v>0.8322499999999965</v>
      </c>
    </row>
    <row r="131" spans="15:16" ht="15">
      <c r="O131" s="1">
        <v>29.1999999999998</v>
      </c>
      <c r="P131" s="1">
        <f t="shared" si="2"/>
        <v>0.8324999999999965</v>
      </c>
    </row>
    <row r="132" spans="15:16" ht="15">
      <c r="O132" s="1">
        <v>29.0999999999998</v>
      </c>
      <c r="P132" s="1">
        <f t="shared" si="2"/>
        <v>0.8327499999999964</v>
      </c>
    </row>
    <row r="133" spans="15:16" ht="15">
      <c r="O133" s="1">
        <v>28.9999999999998</v>
      </c>
      <c r="P133" s="1">
        <f t="shared" si="2"/>
        <v>0.8329999999999964</v>
      </c>
    </row>
    <row r="134" spans="15:16" ht="15">
      <c r="O134" s="1">
        <v>28.8999999999998</v>
      </c>
      <c r="P134" s="1">
        <f t="shared" si="2"/>
        <v>0.8332499999999964</v>
      </c>
    </row>
    <row r="135" spans="15:16" ht="15">
      <c r="O135" s="1">
        <v>28.7999999999998</v>
      </c>
      <c r="P135" s="1">
        <f t="shared" si="2"/>
        <v>0.8334999999999964</v>
      </c>
    </row>
    <row r="136" spans="15:16" ht="15">
      <c r="O136" s="1">
        <v>28.6999999999998</v>
      </c>
      <c r="P136" s="1">
        <f t="shared" si="2"/>
        <v>0.8337499999999963</v>
      </c>
    </row>
    <row r="137" spans="15:16" ht="15">
      <c r="O137" s="1">
        <v>28.5999999999998</v>
      </c>
      <c r="P137" s="1">
        <f t="shared" si="2"/>
        <v>0.8339999999999963</v>
      </c>
    </row>
    <row r="138" spans="15:16" ht="15">
      <c r="O138" s="1">
        <v>28.4999999999998</v>
      </c>
      <c r="P138" s="1">
        <f t="shared" si="2"/>
        <v>0.8342499999999963</v>
      </c>
    </row>
    <row r="139" spans="15:16" ht="15">
      <c r="O139" s="1">
        <v>28.3999999999998</v>
      </c>
      <c r="P139" s="1">
        <f t="shared" si="2"/>
        <v>0.8344999999999962</v>
      </c>
    </row>
    <row r="140" spans="15:16" ht="15">
      <c r="O140" s="1">
        <v>28.2999999999998</v>
      </c>
      <c r="P140" s="1">
        <f t="shared" si="2"/>
        <v>0.8347499999999962</v>
      </c>
    </row>
    <row r="141" spans="15:16" ht="15">
      <c r="O141" s="1">
        <v>28.1999999999998</v>
      </c>
      <c r="P141" s="1">
        <f t="shared" si="2"/>
        <v>0.8349999999999962</v>
      </c>
    </row>
    <row r="142" spans="15:16" ht="15">
      <c r="O142" s="1">
        <v>28.0999999999998</v>
      </c>
      <c r="P142" s="1">
        <f t="shared" si="2"/>
        <v>0.8352499999999962</v>
      </c>
    </row>
    <row r="143" spans="15:16" ht="15">
      <c r="O143" s="1">
        <v>27.9999999999998</v>
      </c>
      <c r="P143" s="1">
        <f t="shared" si="2"/>
        <v>0.8354999999999961</v>
      </c>
    </row>
    <row r="144" spans="15:16" ht="15">
      <c r="O144" s="1">
        <v>27.8999999999998</v>
      </c>
      <c r="P144" s="1">
        <f t="shared" si="2"/>
        <v>0.8357499999999961</v>
      </c>
    </row>
    <row r="145" spans="15:16" ht="15">
      <c r="O145" s="1">
        <v>27.7999999999998</v>
      </c>
      <c r="P145" s="1">
        <f t="shared" si="2"/>
        <v>0.8359999999999961</v>
      </c>
    </row>
    <row r="146" spans="15:16" ht="15">
      <c r="O146" s="1">
        <v>27.6999999999998</v>
      </c>
      <c r="P146" s="1">
        <f t="shared" si="2"/>
        <v>0.836249999999996</v>
      </c>
    </row>
    <row r="147" spans="15:16" ht="15">
      <c r="O147" s="1">
        <v>27.5999999999998</v>
      </c>
      <c r="P147" s="1">
        <f t="shared" si="2"/>
        <v>0.836499999999996</v>
      </c>
    </row>
    <row r="148" spans="15:16" ht="15">
      <c r="O148" s="1">
        <v>27.4999999999998</v>
      </c>
      <c r="P148" s="1">
        <f t="shared" si="2"/>
        <v>0.836749999999996</v>
      </c>
    </row>
    <row r="149" spans="15:16" ht="15">
      <c r="O149" s="1">
        <v>27.3999999999998</v>
      </c>
      <c r="P149" s="1">
        <f t="shared" si="2"/>
        <v>0.836999999999996</v>
      </c>
    </row>
    <row r="150" spans="15:16" ht="15">
      <c r="O150" s="1">
        <v>27.2999999999998</v>
      </c>
      <c r="P150" s="1">
        <f t="shared" si="2"/>
        <v>0.8372499999999959</v>
      </c>
    </row>
    <row r="151" spans="15:16" ht="15">
      <c r="O151" s="1">
        <v>27.1999999999998</v>
      </c>
      <c r="P151" s="1">
        <f t="shared" si="2"/>
        <v>0.8374999999999959</v>
      </c>
    </row>
    <row r="152" spans="15:16" ht="15">
      <c r="O152" s="1">
        <v>27.0999999999998</v>
      </c>
      <c r="P152" s="1">
        <f t="shared" si="2"/>
        <v>0.8377499999999959</v>
      </c>
    </row>
    <row r="153" spans="15:16" ht="15">
      <c r="O153" s="1">
        <v>26.9999999999998</v>
      </c>
      <c r="P153" s="1">
        <f t="shared" si="2"/>
        <v>0.8379999999999959</v>
      </c>
    </row>
    <row r="154" spans="15:16" ht="15">
      <c r="O154" s="1">
        <v>26.8999999999998</v>
      </c>
      <c r="P154" s="1">
        <f t="shared" si="2"/>
        <v>0.8382499999999958</v>
      </c>
    </row>
    <row r="155" spans="15:16" ht="15">
      <c r="O155" s="1">
        <v>26.7999999999998</v>
      </c>
      <c r="P155" s="1">
        <f t="shared" si="2"/>
        <v>0.8384999999999958</v>
      </c>
    </row>
    <row r="156" spans="15:16" ht="15">
      <c r="O156" s="1">
        <v>26.6999999999998</v>
      </c>
      <c r="P156" s="1">
        <f t="shared" si="2"/>
        <v>0.8387499999999958</v>
      </c>
    </row>
    <row r="157" spans="15:16" ht="15">
      <c r="O157" s="1">
        <v>26.5999999999998</v>
      </c>
      <c r="P157" s="1">
        <f t="shared" si="2"/>
        <v>0.8389999999999957</v>
      </c>
    </row>
    <row r="158" spans="15:16" ht="15">
      <c r="O158" s="1">
        <v>26.4999999999998</v>
      </c>
      <c r="P158" s="1">
        <f t="shared" si="2"/>
        <v>0.8392499999999957</v>
      </c>
    </row>
    <row r="159" spans="15:16" ht="15">
      <c r="O159" s="1">
        <v>26.3999999999998</v>
      </c>
      <c r="P159" s="1">
        <f t="shared" si="2"/>
        <v>0.8394999999999957</v>
      </c>
    </row>
    <row r="160" spans="15:16" ht="15">
      <c r="O160" s="1">
        <v>26.2999999999998</v>
      </c>
      <c r="P160" s="1">
        <f t="shared" si="2"/>
        <v>0.8397499999999957</v>
      </c>
    </row>
    <row r="161" spans="15:16" ht="15">
      <c r="O161" s="1">
        <v>26.1999999999998</v>
      </c>
      <c r="P161" s="1">
        <f t="shared" si="2"/>
        <v>0.8399999999999956</v>
      </c>
    </row>
    <row r="162" spans="15:16" ht="15">
      <c r="O162" s="1">
        <v>26.0999999999998</v>
      </c>
      <c r="P162" s="1">
        <f t="shared" si="2"/>
        <v>0.8402499999999956</v>
      </c>
    </row>
    <row r="163" spans="15:16" ht="15">
      <c r="O163" s="1">
        <v>25.9999999999998</v>
      </c>
      <c r="P163" s="1">
        <f t="shared" si="2"/>
        <v>0.8404999999999956</v>
      </c>
    </row>
    <row r="164" spans="15:16" ht="15">
      <c r="O164" s="1">
        <v>25.8999999999998</v>
      </c>
      <c r="P164" s="1">
        <f t="shared" si="2"/>
        <v>0.8407499999999956</v>
      </c>
    </row>
    <row r="165" spans="15:16" ht="15">
      <c r="O165" s="1">
        <v>25.7999999999998</v>
      </c>
      <c r="P165" s="1">
        <f t="shared" si="2"/>
        <v>0.8409999999999955</v>
      </c>
    </row>
    <row r="166" spans="15:16" ht="15">
      <c r="O166" s="1">
        <v>25.6999999999998</v>
      </c>
      <c r="P166" s="1">
        <f t="shared" si="2"/>
        <v>0.8412499999999955</v>
      </c>
    </row>
    <row r="167" spans="15:16" ht="15">
      <c r="O167" s="1">
        <v>25.5999999999998</v>
      </c>
      <c r="P167" s="1">
        <f t="shared" si="2"/>
        <v>0.8414999999999955</v>
      </c>
    </row>
    <row r="168" spans="15:16" ht="15">
      <c r="O168" s="1">
        <v>25.4999999999998</v>
      </c>
      <c r="P168" s="1">
        <f t="shared" si="2"/>
        <v>0.8417499999999954</v>
      </c>
    </row>
    <row r="169" spans="15:16" ht="15">
      <c r="O169" s="1">
        <v>25.3999999999998</v>
      </c>
      <c r="P169" s="1">
        <f t="shared" si="2"/>
        <v>0.8419999999999954</v>
      </c>
    </row>
    <row r="170" spans="15:16" ht="15">
      <c r="O170" s="1">
        <v>25.2999999999998</v>
      </c>
      <c r="P170" s="1">
        <f t="shared" si="2"/>
        <v>0.8422499999999954</v>
      </c>
    </row>
    <row r="171" spans="15:16" ht="15">
      <c r="O171" s="1">
        <v>25.1999999999998</v>
      </c>
      <c r="P171" s="1">
        <f t="shared" si="2"/>
        <v>0.8424999999999954</v>
      </c>
    </row>
    <row r="172" spans="15:16" ht="15">
      <c r="O172" s="1">
        <v>25.0999999999998</v>
      </c>
      <c r="P172" s="1">
        <f t="shared" si="2"/>
        <v>0.8427499999999953</v>
      </c>
    </row>
    <row r="173" spans="15:16" ht="15">
      <c r="O173" s="1">
        <v>24.9999999999998</v>
      </c>
      <c r="P173" s="1">
        <f t="shared" si="2"/>
        <v>0.8429999999999953</v>
      </c>
    </row>
    <row r="174" spans="15:16" ht="15">
      <c r="O174" s="1">
        <v>24.8999999999998</v>
      </c>
      <c r="P174" s="1">
        <f t="shared" si="2"/>
        <v>0.8432499999999953</v>
      </c>
    </row>
    <row r="175" spans="15:16" ht="15">
      <c r="O175" s="1">
        <v>24.7999999999998</v>
      </c>
      <c r="P175" s="1">
        <f t="shared" si="2"/>
        <v>0.8434999999999953</v>
      </c>
    </row>
    <row r="176" spans="15:16" ht="15">
      <c r="O176" s="1">
        <v>24.6999999999998</v>
      </c>
      <c r="P176" s="1">
        <f t="shared" si="2"/>
        <v>0.8437499999999952</v>
      </c>
    </row>
    <row r="177" spans="15:16" ht="15">
      <c r="O177" s="1">
        <v>24.5999999999997</v>
      </c>
      <c r="P177" s="1">
        <f t="shared" si="2"/>
        <v>0.8439999999999952</v>
      </c>
    </row>
    <row r="178" spans="15:16" ht="15">
      <c r="O178" s="1">
        <v>24.4999999999997</v>
      </c>
      <c r="P178" s="1">
        <f t="shared" si="2"/>
        <v>0.8442499999999952</v>
      </c>
    </row>
    <row r="179" spans="15:16" ht="15">
      <c r="O179" s="1">
        <v>24.3999999999997</v>
      </c>
      <c r="P179" s="1">
        <f t="shared" si="2"/>
        <v>0.8444999999999951</v>
      </c>
    </row>
    <row r="180" spans="15:16" ht="15">
      <c r="O180" s="1">
        <v>24.2999999999997</v>
      </c>
      <c r="P180" s="1">
        <f t="shared" si="2"/>
        <v>0.8447499999999951</v>
      </c>
    </row>
    <row r="181" spans="15:16" ht="15">
      <c r="O181" s="1">
        <v>24.1999999999997</v>
      </c>
      <c r="P181" s="1">
        <f t="shared" si="2"/>
        <v>0.8449999999999951</v>
      </c>
    </row>
    <row r="182" spans="15:16" ht="15">
      <c r="O182" s="1">
        <v>24.0999999999997</v>
      </c>
      <c r="P182" s="1">
        <f t="shared" si="2"/>
        <v>0.8452499999999951</v>
      </c>
    </row>
    <row r="183" spans="15:16" ht="15">
      <c r="O183" s="1">
        <v>23.9999999999997</v>
      </c>
      <c r="P183" s="1">
        <f t="shared" si="2"/>
        <v>0.845499999999995</v>
      </c>
    </row>
    <row r="184" spans="15:16" ht="15">
      <c r="O184" s="1">
        <v>23.8999999999997</v>
      </c>
      <c r="P184" s="1">
        <f t="shared" si="2"/>
        <v>0.845749999999995</v>
      </c>
    </row>
    <row r="185" spans="15:16" ht="15">
      <c r="O185" s="1">
        <v>23.7999999999997</v>
      </c>
      <c r="P185" s="1">
        <f t="shared" si="2"/>
        <v>0.845999999999995</v>
      </c>
    </row>
    <row r="186" spans="15:16" ht="15">
      <c r="O186" s="1">
        <v>23.6999999999997</v>
      </c>
      <c r="P186" s="1">
        <f t="shared" si="2"/>
        <v>0.846249999999995</v>
      </c>
    </row>
    <row r="187" spans="15:16" ht="15">
      <c r="O187" s="1">
        <v>23.5999999999997</v>
      </c>
      <c r="P187" s="1">
        <f t="shared" si="2"/>
        <v>0.8464999999999949</v>
      </c>
    </row>
    <row r="188" spans="15:16" ht="15">
      <c r="O188" s="1">
        <v>23.4999999999997</v>
      </c>
      <c r="P188" s="1">
        <f t="shared" si="2"/>
        <v>0.8467499999999949</v>
      </c>
    </row>
    <row r="189" spans="15:16" ht="15">
      <c r="O189" s="1">
        <v>23.3999999999997</v>
      </c>
      <c r="P189" s="1">
        <f t="shared" si="2"/>
        <v>0.8469999999999949</v>
      </c>
    </row>
    <row r="190" spans="15:16" ht="15">
      <c r="O190" s="1">
        <v>23.2999999999997</v>
      </c>
      <c r="P190" s="1">
        <f t="shared" si="2"/>
        <v>0.8472499999999948</v>
      </c>
    </row>
    <row r="191" spans="15:16" ht="15">
      <c r="O191" s="1">
        <v>23.1999999999997</v>
      </c>
      <c r="P191" s="1">
        <f t="shared" si="2"/>
        <v>0.8474999999999948</v>
      </c>
    </row>
    <row r="192" spans="15:16" ht="15">
      <c r="O192" s="1">
        <v>23.0999999999997</v>
      </c>
      <c r="P192" s="1">
        <f t="shared" si="2"/>
        <v>0.8477499999999948</v>
      </c>
    </row>
    <row r="193" spans="15:16" ht="15">
      <c r="O193" s="1">
        <v>22.9999999999997</v>
      </c>
      <c r="P193" s="1">
        <f t="shared" si="2"/>
        <v>0.8479999999999948</v>
      </c>
    </row>
    <row r="194" spans="15:16" ht="15">
      <c r="O194" s="1">
        <v>22.8999999999997</v>
      </c>
      <c r="P194" s="1">
        <f aca="true" t="shared" si="3" ref="P194:P212">P193+0.00025</f>
        <v>0.8482499999999947</v>
      </c>
    </row>
    <row r="195" spans="15:16" ht="15">
      <c r="O195" s="1">
        <v>22.7999999999997</v>
      </c>
      <c r="P195" s="1">
        <f t="shared" si="3"/>
        <v>0.8484999999999947</v>
      </c>
    </row>
    <row r="196" spans="15:16" ht="15">
      <c r="O196" s="1">
        <v>22.6999999999997</v>
      </c>
      <c r="P196" s="1">
        <f t="shared" si="3"/>
        <v>0.8487499999999947</v>
      </c>
    </row>
    <row r="197" spans="15:16" ht="15">
      <c r="O197" s="1">
        <v>22.5999999999997</v>
      </c>
      <c r="P197" s="1">
        <f t="shared" si="3"/>
        <v>0.8489999999999946</v>
      </c>
    </row>
    <row r="198" spans="15:16" ht="15">
      <c r="O198" s="1">
        <v>22.4999999999997</v>
      </c>
      <c r="P198" s="1">
        <f t="shared" si="3"/>
        <v>0.8492499999999946</v>
      </c>
    </row>
    <row r="199" spans="15:16" ht="15">
      <c r="O199" s="1">
        <v>22.3999999999997</v>
      </c>
      <c r="P199" s="1">
        <f t="shared" si="3"/>
        <v>0.8494999999999946</v>
      </c>
    </row>
    <row r="200" spans="15:16" ht="15">
      <c r="O200" s="1">
        <v>22.2999999999997</v>
      </c>
      <c r="P200" s="1">
        <f t="shared" si="3"/>
        <v>0.8497499999999946</v>
      </c>
    </row>
    <row r="201" spans="15:16" ht="15">
      <c r="O201" s="1">
        <v>22.1999999999997</v>
      </c>
      <c r="P201" s="1">
        <f t="shared" si="3"/>
        <v>0.8499999999999945</v>
      </c>
    </row>
    <row r="202" spans="15:16" ht="15">
      <c r="O202" s="1">
        <v>22.0999999999997</v>
      </c>
      <c r="P202" s="1">
        <f t="shared" si="3"/>
        <v>0.8502499999999945</v>
      </c>
    </row>
    <row r="203" spans="15:16" ht="15">
      <c r="O203" s="1">
        <v>21.9999999999997</v>
      </c>
      <c r="P203" s="1">
        <f t="shared" si="3"/>
        <v>0.8504999999999945</v>
      </c>
    </row>
    <row r="204" spans="15:16" ht="15">
      <c r="O204" s="1">
        <v>21.8999999999997</v>
      </c>
      <c r="P204" s="1">
        <f t="shared" si="3"/>
        <v>0.8507499999999945</v>
      </c>
    </row>
    <row r="205" spans="15:16" ht="15">
      <c r="O205" s="1">
        <v>21.7999999999997</v>
      </c>
      <c r="P205" s="1">
        <f t="shared" si="3"/>
        <v>0.8509999999999944</v>
      </c>
    </row>
    <row r="206" spans="15:16" ht="15">
      <c r="O206" s="1">
        <v>21.6999999999997</v>
      </c>
      <c r="P206" s="1">
        <f t="shared" si="3"/>
        <v>0.8512499999999944</v>
      </c>
    </row>
    <row r="207" spans="15:16" ht="15">
      <c r="O207" s="1">
        <v>21.5999999999997</v>
      </c>
      <c r="P207" s="1">
        <f t="shared" si="3"/>
        <v>0.8514999999999944</v>
      </c>
    </row>
    <row r="208" spans="15:16" ht="15">
      <c r="O208" s="1">
        <v>21.4999999999997</v>
      </c>
      <c r="P208" s="1">
        <f t="shared" si="3"/>
        <v>0.8517499999999943</v>
      </c>
    </row>
    <row r="209" spans="15:16" ht="15">
      <c r="O209" s="1">
        <v>21.3999999999997</v>
      </c>
      <c r="P209" s="1">
        <f t="shared" si="3"/>
        <v>0.8519999999999943</v>
      </c>
    </row>
    <row r="210" spans="15:16" ht="15">
      <c r="O210" s="1">
        <v>21.2999999999997</v>
      </c>
      <c r="P210" s="1">
        <f t="shared" si="3"/>
        <v>0.8522499999999943</v>
      </c>
    </row>
    <row r="211" spans="15:16" ht="15">
      <c r="O211" s="1">
        <v>21.1999999999997</v>
      </c>
      <c r="P211" s="1">
        <f t="shared" si="3"/>
        <v>0.8524999999999943</v>
      </c>
    </row>
    <row r="212" spans="15:16" ht="15">
      <c r="O212" s="1">
        <v>21.0999999999997</v>
      </c>
      <c r="P212" s="1">
        <f t="shared" si="3"/>
        <v>0.8527499999999942</v>
      </c>
    </row>
    <row r="213" spans="15:16" ht="15">
      <c r="O213" s="1">
        <v>20.9999999999997</v>
      </c>
      <c r="P213" s="1">
        <f aca="true" t="shared" si="4" ref="P213:P244">P212+0.00045</f>
        <v>0.8531999999999942</v>
      </c>
    </row>
    <row r="214" spans="15:16" ht="15">
      <c r="O214" s="1">
        <v>20.8999999999997</v>
      </c>
      <c r="P214" s="1">
        <f t="shared" si="4"/>
        <v>0.8536499999999941</v>
      </c>
    </row>
    <row r="215" spans="15:16" ht="15">
      <c r="O215" s="1">
        <v>20.7999999999997</v>
      </c>
      <c r="P215" s="1">
        <f t="shared" si="4"/>
        <v>0.8540999999999941</v>
      </c>
    </row>
    <row r="216" spans="15:16" ht="15">
      <c r="O216" s="1">
        <v>20.6999999999997</v>
      </c>
      <c r="P216" s="1">
        <f t="shared" si="4"/>
        <v>0.854549999999994</v>
      </c>
    </row>
    <row r="217" spans="15:16" ht="15">
      <c r="O217" s="1">
        <v>20.5999999999997</v>
      </c>
      <c r="P217" s="1">
        <f t="shared" si="4"/>
        <v>0.854999999999994</v>
      </c>
    </row>
    <row r="218" spans="15:16" ht="15">
      <c r="O218" s="1">
        <v>20.4999999999997</v>
      </c>
      <c r="P218" s="1">
        <f t="shared" si="4"/>
        <v>0.8554499999999939</v>
      </c>
    </row>
    <row r="219" spans="15:16" ht="15">
      <c r="O219" s="1">
        <v>20.3999999999997</v>
      </c>
      <c r="P219" s="1">
        <f t="shared" si="4"/>
        <v>0.8558999999999939</v>
      </c>
    </row>
    <row r="220" spans="15:16" ht="15">
      <c r="O220" s="1">
        <v>20.2999999999997</v>
      </c>
      <c r="P220" s="1">
        <f t="shared" si="4"/>
        <v>0.8563499999999938</v>
      </c>
    </row>
    <row r="221" spans="15:16" ht="15">
      <c r="O221" s="1">
        <v>20.1999999999997</v>
      </c>
      <c r="P221" s="1">
        <f t="shared" si="4"/>
        <v>0.8567999999999938</v>
      </c>
    </row>
    <row r="222" spans="15:16" ht="15">
      <c r="O222" s="1">
        <v>20.0999999999997</v>
      </c>
      <c r="P222" s="1">
        <f t="shared" si="4"/>
        <v>0.8572499999999937</v>
      </c>
    </row>
    <row r="223" spans="15:16" ht="15">
      <c r="O223" s="1">
        <v>19.9999999999997</v>
      </c>
      <c r="P223" s="1">
        <f t="shared" si="4"/>
        <v>0.8576999999999937</v>
      </c>
    </row>
    <row r="224" spans="15:16" ht="15">
      <c r="O224" s="1">
        <v>19.8999999999997</v>
      </c>
      <c r="P224" s="1">
        <f t="shared" si="4"/>
        <v>0.8581499999999936</v>
      </c>
    </row>
    <row r="225" spans="15:16" ht="15">
      <c r="O225" s="1">
        <v>19.7999999999997</v>
      </c>
      <c r="P225" s="1">
        <f t="shared" si="4"/>
        <v>0.8585999999999936</v>
      </c>
    </row>
    <row r="226" spans="15:16" ht="15">
      <c r="O226" s="1">
        <v>19.6999999999997</v>
      </c>
      <c r="P226" s="1">
        <f t="shared" si="4"/>
        <v>0.8590499999999935</v>
      </c>
    </row>
    <row r="227" spans="15:16" ht="15">
      <c r="O227" s="1">
        <v>19.5999999999997</v>
      </c>
      <c r="P227" s="1">
        <f t="shared" si="4"/>
        <v>0.8594999999999935</v>
      </c>
    </row>
    <row r="228" spans="15:16" ht="15">
      <c r="O228" s="1">
        <v>19.4999999999997</v>
      </c>
      <c r="P228" s="1">
        <f t="shared" si="4"/>
        <v>0.8599499999999934</v>
      </c>
    </row>
    <row r="229" spans="15:16" ht="15">
      <c r="O229" s="1">
        <v>19.3999999999997</v>
      </c>
      <c r="P229" s="1">
        <f t="shared" si="4"/>
        <v>0.8603999999999934</v>
      </c>
    </row>
    <row r="230" spans="15:16" ht="15">
      <c r="O230" s="1">
        <v>19.2999999999997</v>
      </c>
      <c r="P230" s="1">
        <f t="shared" si="4"/>
        <v>0.8608499999999933</v>
      </c>
    </row>
    <row r="231" spans="15:16" ht="15">
      <c r="O231" s="1">
        <v>19.1999999999997</v>
      </c>
      <c r="P231" s="1">
        <f t="shared" si="4"/>
        <v>0.8612999999999933</v>
      </c>
    </row>
    <row r="232" spans="15:16" ht="15">
      <c r="O232" s="1">
        <v>19.0999999999997</v>
      </c>
      <c r="P232" s="1">
        <f t="shared" si="4"/>
        <v>0.8617499999999932</v>
      </c>
    </row>
    <row r="233" spans="15:16" ht="15">
      <c r="O233" s="1">
        <v>18.9999999999997</v>
      </c>
      <c r="P233" s="1">
        <f t="shared" si="4"/>
        <v>0.8621999999999932</v>
      </c>
    </row>
    <row r="234" spans="15:16" ht="15">
      <c r="O234" s="1">
        <v>18.8999999999997</v>
      </c>
      <c r="P234" s="1">
        <f t="shared" si="4"/>
        <v>0.8626499999999931</v>
      </c>
    </row>
    <row r="235" spans="15:16" ht="15">
      <c r="O235" s="1">
        <v>18.7999999999997</v>
      </c>
      <c r="P235" s="1">
        <f t="shared" si="4"/>
        <v>0.8630999999999931</v>
      </c>
    </row>
    <row r="236" spans="15:16" ht="15">
      <c r="O236" s="1">
        <v>18.6999999999997</v>
      </c>
      <c r="P236" s="1">
        <f t="shared" si="4"/>
        <v>0.863549999999993</v>
      </c>
    </row>
    <row r="237" spans="15:16" ht="15">
      <c r="O237" s="1">
        <v>18.5999999999997</v>
      </c>
      <c r="P237" s="1">
        <f t="shared" si="4"/>
        <v>0.863999999999993</v>
      </c>
    </row>
    <row r="238" spans="15:16" ht="15">
      <c r="O238" s="1">
        <v>18.4999999999997</v>
      </c>
      <c r="P238" s="1">
        <f t="shared" si="4"/>
        <v>0.864449999999993</v>
      </c>
    </row>
    <row r="239" spans="15:16" ht="15">
      <c r="O239" s="1">
        <v>18.3999999999997</v>
      </c>
      <c r="P239" s="1">
        <f t="shared" si="4"/>
        <v>0.8648999999999929</v>
      </c>
    </row>
    <row r="240" spans="15:16" ht="15">
      <c r="O240" s="1">
        <v>18.2999999999997</v>
      </c>
      <c r="P240" s="1">
        <f t="shared" si="4"/>
        <v>0.8653499999999928</v>
      </c>
    </row>
    <row r="241" spans="15:16" ht="15">
      <c r="O241" s="1">
        <v>18.1999999999997</v>
      </c>
      <c r="P241" s="1">
        <f t="shared" si="4"/>
        <v>0.8657999999999928</v>
      </c>
    </row>
    <row r="242" spans="15:16" ht="15">
      <c r="O242" s="1">
        <v>18.0999999999997</v>
      </c>
      <c r="P242" s="1">
        <f t="shared" si="4"/>
        <v>0.8662499999999927</v>
      </c>
    </row>
    <row r="243" spans="15:16" ht="15">
      <c r="O243" s="1">
        <v>17.9999999999997</v>
      </c>
      <c r="P243" s="1">
        <f t="shared" si="4"/>
        <v>0.8666999999999927</v>
      </c>
    </row>
    <row r="244" spans="15:16" ht="15">
      <c r="O244" s="1">
        <v>17.8999999999997</v>
      </c>
      <c r="P244" s="1">
        <f t="shared" si="4"/>
        <v>0.8671499999999926</v>
      </c>
    </row>
    <row r="245" spans="15:16" ht="15">
      <c r="O245" s="1">
        <v>17.7999999999997</v>
      </c>
      <c r="P245" s="1">
        <f aca="true" t="shared" si="5" ref="P245:P276">P244+0.00045</f>
        <v>0.8675999999999926</v>
      </c>
    </row>
    <row r="246" spans="15:16" ht="15">
      <c r="O246" s="1">
        <v>17.6999999999997</v>
      </c>
      <c r="P246" s="1">
        <f t="shared" si="5"/>
        <v>0.8680499999999925</v>
      </c>
    </row>
    <row r="247" spans="15:16" ht="15">
      <c r="O247" s="1">
        <v>17.5999999999997</v>
      </c>
      <c r="P247" s="1">
        <f t="shared" si="5"/>
        <v>0.8684999999999925</v>
      </c>
    </row>
    <row r="248" spans="15:16" ht="15">
      <c r="O248" s="1">
        <v>17.4999999999997</v>
      </c>
      <c r="P248" s="1">
        <f t="shared" si="5"/>
        <v>0.8689499999999925</v>
      </c>
    </row>
    <row r="249" spans="15:16" ht="15">
      <c r="O249" s="1">
        <v>17.3999999999996</v>
      </c>
      <c r="P249" s="1">
        <f t="shared" si="5"/>
        <v>0.8693999999999924</v>
      </c>
    </row>
    <row r="250" spans="15:16" ht="15">
      <c r="O250" s="1">
        <v>17.2999999999996</v>
      </c>
      <c r="P250" s="1">
        <f t="shared" si="5"/>
        <v>0.8698499999999924</v>
      </c>
    </row>
    <row r="251" spans="15:16" ht="15">
      <c r="O251" s="1">
        <v>17.1999999999996</v>
      </c>
      <c r="P251" s="1">
        <f t="shared" si="5"/>
        <v>0.8702999999999923</v>
      </c>
    </row>
    <row r="252" spans="15:16" ht="15">
      <c r="O252" s="1">
        <v>17.0999999999996</v>
      </c>
      <c r="P252" s="1">
        <f t="shared" si="5"/>
        <v>0.8707499999999923</v>
      </c>
    </row>
    <row r="253" spans="15:16" ht="15">
      <c r="O253" s="1">
        <v>16.9999999999996</v>
      </c>
      <c r="P253" s="1">
        <f t="shared" si="5"/>
        <v>0.8711999999999922</v>
      </c>
    </row>
    <row r="254" spans="15:16" ht="15">
      <c r="O254" s="1">
        <v>16.8999999999996</v>
      </c>
      <c r="P254" s="1">
        <f t="shared" si="5"/>
        <v>0.8716499999999922</v>
      </c>
    </row>
    <row r="255" spans="15:16" ht="15">
      <c r="O255" s="1">
        <v>16.7999999999996</v>
      </c>
      <c r="P255" s="1">
        <f t="shared" si="5"/>
        <v>0.8720999999999921</v>
      </c>
    </row>
    <row r="256" spans="15:16" ht="15">
      <c r="O256" s="1">
        <v>16.6999999999996</v>
      </c>
      <c r="P256" s="1">
        <f t="shared" si="5"/>
        <v>0.872549999999992</v>
      </c>
    </row>
    <row r="257" spans="15:16" ht="15">
      <c r="O257" s="1">
        <v>16.5999999999996</v>
      </c>
      <c r="P257" s="1">
        <f t="shared" si="5"/>
        <v>0.872999999999992</v>
      </c>
    </row>
    <row r="258" spans="15:16" ht="15">
      <c r="O258" s="1">
        <v>16.4999999999996</v>
      </c>
      <c r="P258" s="1">
        <f t="shared" si="5"/>
        <v>0.873449999999992</v>
      </c>
    </row>
    <row r="259" spans="15:16" ht="15">
      <c r="O259" s="1">
        <v>16.3999999999996</v>
      </c>
      <c r="P259" s="1">
        <f t="shared" si="5"/>
        <v>0.8738999999999919</v>
      </c>
    </row>
    <row r="260" spans="15:16" ht="15">
      <c r="O260" s="1">
        <v>16.2999999999996</v>
      </c>
      <c r="P260" s="1">
        <f t="shared" si="5"/>
        <v>0.8743499999999919</v>
      </c>
    </row>
    <row r="261" spans="15:16" ht="15">
      <c r="O261" s="1">
        <v>16.1999999999996</v>
      </c>
      <c r="P261" s="1">
        <f t="shared" si="5"/>
        <v>0.8747999999999918</v>
      </c>
    </row>
    <row r="262" spans="15:16" ht="15">
      <c r="O262" s="1">
        <v>16.0999999999996</v>
      </c>
      <c r="P262" s="1">
        <f t="shared" si="5"/>
        <v>0.8752499999999918</v>
      </c>
    </row>
    <row r="263" spans="15:16" ht="15">
      <c r="O263" s="1">
        <v>15.9999999999996</v>
      </c>
      <c r="P263" s="1">
        <f t="shared" si="5"/>
        <v>0.8756999999999917</v>
      </c>
    </row>
    <row r="264" spans="15:16" ht="15">
      <c r="O264" s="1">
        <v>15.8999999999996</v>
      </c>
      <c r="P264" s="1">
        <f t="shared" si="5"/>
        <v>0.8761499999999917</v>
      </c>
    </row>
    <row r="265" spans="15:16" ht="15">
      <c r="O265" s="1">
        <v>15.7999999999996</v>
      </c>
      <c r="P265" s="1">
        <f t="shared" si="5"/>
        <v>0.8765999999999916</v>
      </c>
    </row>
    <row r="266" spans="15:16" ht="15">
      <c r="O266" s="1">
        <v>15.6999999999996</v>
      </c>
      <c r="P266" s="1">
        <f t="shared" si="5"/>
        <v>0.8770499999999916</v>
      </c>
    </row>
    <row r="267" spans="15:16" ht="15">
      <c r="O267" s="1">
        <v>15.5999999999996</v>
      </c>
      <c r="P267" s="1">
        <f t="shared" si="5"/>
        <v>0.8774999999999915</v>
      </c>
    </row>
    <row r="268" spans="15:16" ht="15">
      <c r="O268" s="1">
        <v>15.4999999999996</v>
      </c>
      <c r="P268" s="1">
        <f t="shared" si="5"/>
        <v>0.8779499999999915</v>
      </c>
    </row>
    <row r="269" spans="15:16" ht="15">
      <c r="O269" s="1">
        <v>15.3999999999996</v>
      </c>
      <c r="P269" s="1">
        <f t="shared" si="5"/>
        <v>0.8783999999999914</v>
      </c>
    </row>
    <row r="270" spans="15:16" ht="15">
      <c r="O270" s="1">
        <v>15.2999999999996</v>
      </c>
      <c r="P270" s="1">
        <f t="shared" si="5"/>
        <v>0.8788499999999914</v>
      </c>
    </row>
    <row r="271" spans="15:16" ht="15">
      <c r="O271" s="1">
        <v>15.1999999999996</v>
      </c>
      <c r="P271" s="1">
        <f t="shared" si="5"/>
        <v>0.8792999999999913</v>
      </c>
    </row>
    <row r="272" spans="15:16" ht="15">
      <c r="O272" s="1">
        <v>15.0999999999996</v>
      </c>
      <c r="P272" s="1">
        <f t="shared" si="5"/>
        <v>0.8797499999999913</v>
      </c>
    </row>
    <row r="273" spans="15:16" ht="15">
      <c r="O273" s="1">
        <v>14.9999999999996</v>
      </c>
      <c r="P273" s="1">
        <f t="shared" si="5"/>
        <v>0.8801999999999912</v>
      </c>
    </row>
    <row r="274" spans="15:16" ht="15">
      <c r="O274" s="1">
        <v>14.8999999999996</v>
      </c>
      <c r="P274" s="1">
        <f t="shared" si="5"/>
        <v>0.8806499999999912</v>
      </c>
    </row>
    <row r="275" spans="15:16" ht="15">
      <c r="O275" s="1">
        <v>14.7999999999996</v>
      </c>
      <c r="P275" s="1">
        <f t="shared" si="5"/>
        <v>0.8810999999999911</v>
      </c>
    </row>
    <row r="276" spans="15:16" ht="15">
      <c r="O276" s="1">
        <v>14.6999999999996</v>
      </c>
      <c r="P276" s="1">
        <f t="shared" si="5"/>
        <v>0.8815499999999911</v>
      </c>
    </row>
    <row r="277" spans="15:16" ht="15">
      <c r="O277" s="1">
        <v>14.5999999999996</v>
      </c>
      <c r="P277" s="1">
        <f aca="true" t="shared" si="6" ref="P277:P308">P276+0.00045</f>
        <v>0.881999999999991</v>
      </c>
    </row>
    <row r="278" spans="15:16" ht="15">
      <c r="O278" s="1">
        <v>14.4999999999996</v>
      </c>
      <c r="P278" s="1">
        <f t="shared" si="6"/>
        <v>0.882449999999991</v>
      </c>
    </row>
    <row r="279" spans="15:16" ht="15">
      <c r="O279" s="1">
        <v>14.3999999999996</v>
      </c>
      <c r="P279" s="1">
        <f t="shared" si="6"/>
        <v>0.8828999999999909</v>
      </c>
    </row>
    <row r="280" spans="15:16" ht="15">
      <c r="O280" s="1">
        <v>14.2999999999996</v>
      </c>
      <c r="P280" s="1">
        <f t="shared" si="6"/>
        <v>0.8833499999999909</v>
      </c>
    </row>
    <row r="281" spans="15:16" ht="15">
      <c r="O281" s="1">
        <v>14.1999999999996</v>
      </c>
      <c r="P281" s="1">
        <f t="shared" si="6"/>
        <v>0.8837999999999908</v>
      </c>
    </row>
    <row r="282" spans="15:16" ht="15">
      <c r="O282" s="1">
        <v>14.0999999999996</v>
      </c>
      <c r="P282" s="1">
        <f t="shared" si="6"/>
        <v>0.8842499999999908</v>
      </c>
    </row>
    <row r="283" spans="15:16" ht="15">
      <c r="O283" s="1">
        <v>13.9999999999996</v>
      </c>
      <c r="P283" s="1">
        <f t="shared" si="6"/>
        <v>0.8846999999999907</v>
      </c>
    </row>
    <row r="284" spans="15:16" ht="15">
      <c r="O284" s="1">
        <v>13.8999999999996</v>
      </c>
      <c r="P284" s="1">
        <f t="shared" si="6"/>
        <v>0.8851499999999907</v>
      </c>
    </row>
    <row r="285" spans="15:16" ht="15">
      <c r="O285" s="1">
        <v>13.7999999999996</v>
      </c>
      <c r="P285" s="1">
        <f t="shared" si="6"/>
        <v>0.8855999999999906</v>
      </c>
    </row>
    <row r="286" spans="15:16" ht="15">
      <c r="O286" s="1">
        <v>13.6999999999996</v>
      </c>
      <c r="P286" s="1">
        <f t="shared" si="6"/>
        <v>0.8860499999999906</v>
      </c>
    </row>
    <row r="287" spans="15:16" ht="15">
      <c r="O287" s="1">
        <v>13.5999999999996</v>
      </c>
      <c r="P287" s="1">
        <f t="shared" si="6"/>
        <v>0.8864999999999905</v>
      </c>
    </row>
    <row r="288" spans="15:16" ht="15">
      <c r="O288" s="1">
        <v>13.4999999999996</v>
      </c>
      <c r="P288" s="1">
        <f t="shared" si="6"/>
        <v>0.8869499999999905</v>
      </c>
    </row>
    <row r="289" spans="15:16" ht="15">
      <c r="O289" s="1">
        <v>13.3999999999996</v>
      </c>
      <c r="P289" s="1">
        <f t="shared" si="6"/>
        <v>0.8873999999999904</v>
      </c>
    </row>
    <row r="290" spans="15:16" ht="15">
      <c r="O290" s="1">
        <v>13.2999999999996</v>
      </c>
      <c r="P290" s="1">
        <f t="shared" si="6"/>
        <v>0.8878499999999904</v>
      </c>
    </row>
    <row r="291" spans="15:16" ht="15">
      <c r="O291" s="1">
        <v>13.1999999999996</v>
      </c>
      <c r="P291" s="1">
        <f t="shared" si="6"/>
        <v>0.8882999999999903</v>
      </c>
    </row>
    <row r="292" spans="15:16" ht="15">
      <c r="O292" s="1">
        <v>13.0999999999996</v>
      </c>
      <c r="P292" s="1">
        <f t="shared" si="6"/>
        <v>0.8887499999999903</v>
      </c>
    </row>
    <row r="293" spans="15:16" ht="15">
      <c r="O293" s="1">
        <v>12.9999999999996</v>
      </c>
      <c r="P293" s="1">
        <f t="shared" si="6"/>
        <v>0.8891999999999902</v>
      </c>
    </row>
    <row r="294" spans="15:16" ht="15">
      <c r="O294" s="1">
        <v>12.8999999999996</v>
      </c>
      <c r="P294" s="1">
        <f t="shared" si="6"/>
        <v>0.8896499999999902</v>
      </c>
    </row>
    <row r="295" spans="15:16" ht="15">
      <c r="O295" s="1">
        <v>12.7999999999996</v>
      </c>
      <c r="P295" s="1">
        <f t="shared" si="6"/>
        <v>0.8900999999999901</v>
      </c>
    </row>
    <row r="296" spans="15:16" ht="15">
      <c r="O296" s="1">
        <v>12.6999999999996</v>
      </c>
      <c r="P296" s="1">
        <f t="shared" si="6"/>
        <v>0.8905499999999901</v>
      </c>
    </row>
    <row r="297" spans="15:16" ht="15">
      <c r="O297" s="1">
        <v>12.5999999999996</v>
      </c>
      <c r="P297" s="1">
        <f t="shared" si="6"/>
        <v>0.89099999999999</v>
      </c>
    </row>
    <row r="298" spans="15:16" ht="15">
      <c r="O298" s="1">
        <v>12.4999999999996</v>
      </c>
      <c r="P298" s="1">
        <f t="shared" si="6"/>
        <v>0.89144999999999</v>
      </c>
    </row>
    <row r="299" spans="15:16" ht="15">
      <c r="O299" s="1">
        <v>12.3999999999996</v>
      </c>
      <c r="P299" s="1">
        <f t="shared" si="6"/>
        <v>0.8918999999999899</v>
      </c>
    </row>
    <row r="300" spans="15:16" ht="15">
      <c r="O300" s="1">
        <v>12.2999999999996</v>
      </c>
      <c r="P300" s="1">
        <f t="shared" si="6"/>
        <v>0.8923499999999899</v>
      </c>
    </row>
    <row r="301" spans="15:16" ht="15">
      <c r="O301" s="1">
        <v>12.1999999999996</v>
      </c>
      <c r="P301" s="1">
        <f t="shared" si="6"/>
        <v>0.8927999999999898</v>
      </c>
    </row>
    <row r="302" spans="15:16" ht="15">
      <c r="O302" s="1">
        <v>12.0999999999996</v>
      </c>
      <c r="P302" s="1">
        <f t="shared" si="6"/>
        <v>0.8932499999999898</v>
      </c>
    </row>
    <row r="303" spans="15:16" ht="15">
      <c r="O303" s="1">
        <v>11.9999999999996</v>
      </c>
      <c r="P303" s="1">
        <f t="shared" si="6"/>
        <v>0.8936999999999897</v>
      </c>
    </row>
    <row r="304" spans="15:16" ht="15">
      <c r="O304" s="1">
        <v>11.8999999999996</v>
      </c>
      <c r="P304" s="1">
        <f t="shared" si="6"/>
        <v>0.8941499999999897</v>
      </c>
    </row>
    <row r="305" spans="15:16" ht="15">
      <c r="O305" s="1">
        <v>11.7999999999996</v>
      </c>
      <c r="P305" s="1">
        <f t="shared" si="6"/>
        <v>0.8945999999999896</v>
      </c>
    </row>
    <row r="306" spans="15:16" ht="15">
      <c r="O306" s="1">
        <v>11.6999999999996</v>
      </c>
      <c r="P306" s="1">
        <f t="shared" si="6"/>
        <v>0.8950499999999896</v>
      </c>
    </row>
    <row r="307" spans="15:16" ht="15">
      <c r="O307" s="1">
        <v>11.5999999999996</v>
      </c>
      <c r="P307" s="1">
        <f t="shared" si="6"/>
        <v>0.8954999999999895</v>
      </c>
    </row>
    <row r="308" spans="15:16" ht="15">
      <c r="O308" s="1">
        <v>11.4999999999996</v>
      </c>
      <c r="P308" s="1">
        <f t="shared" si="6"/>
        <v>0.8959499999999895</v>
      </c>
    </row>
    <row r="309" spans="15:16" ht="15">
      <c r="O309" s="1">
        <v>11.3999999999996</v>
      </c>
      <c r="P309" s="1">
        <f aca="true" t="shared" si="7" ref="P309:P323">P308+0.00045</f>
        <v>0.8963999999999894</v>
      </c>
    </row>
    <row r="310" spans="15:16" ht="15">
      <c r="O310" s="1">
        <v>11.2999999999996</v>
      </c>
      <c r="P310" s="1">
        <f t="shared" si="7"/>
        <v>0.8968499999999894</v>
      </c>
    </row>
    <row r="311" spans="15:16" ht="15">
      <c r="O311" s="1">
        <v>11.1999999999996</v>
      </c>
      <c r="P311" s="1">
        <f t="shared" si="7"/>
        <v>0.8972999999999893</v>
      </c>
    </row>
    <row r="312" spans="15:16" ht="15">
      <c r="O312" s="1">
        <v>11.0999999999996</v>
      </c>
      <c r="P312" s="1">
        <f t="shared" si="7"/>
        <v>0.8977499999999893</v>
      </c>
    </row>
    <row r="313" spans="15:16" ht="15">
      <c r="O313" s="1">
        <v>10.9999999999996</v>
      </c>
      <c r="P313" s="1">
        <f t="shared" si="7"/>
        <v>0.8981999999999892</v>
      </c>
    </row>
    <row r="314" spans="15:16" ht="15">
      <c r="O314" s="1">
        <v>10.8999999999996</v>
      </c>
      <c r="P314" s="1">
        <f t="shared" si="7"/>
        <v>0.8986499999999892</v>
      </c>
    </row>
    <row r="315" spans="15:16" ht="15">
      <c r="O315" s="1">
        <v>10.7999999999996</v>
      </c>
      <c r="P315" s="1">
        <f t="shared" si="7"/>
        <v>0.8990999999999891</v>
      </c>
    </row>
    <row r="316" spans="15:16" ht="15">
      <c r="O316" s="1">
        <v>10.6999999999996</v>
      </c>
      <c r="P316" s="1">
        <f t="shared" si="7"/>
        <v>0.8995499999999891</v>
      </c>
    </row>
    <row r="317" spans="15:16" ht="15">
      <c r="O317" s="1">
        <v>10.5999999999996</v>
      </c>
      <c r="P317" s="1">
        <f t="shared" si="7"/>
        <v>0.899999999999989</v>
      </c>
    </row>
    <row r="318" spans="15:16" ht="15">
      <c r="O318" s="1">
        <v>10.4999999999996</v>
      </c>
      <c r="P318" s="1">
        <f t="shared" si="7"/>
        <v>0.900449999999989</v>
      </c>
    </row>
    <row r="319" spans="15:16" ht="15">
      <c r="O319" s="1">
        <v>10.3999999999995</v>
      </c>
      <c r="P319" s="1">
        <f t="shared" si="7"/>
        <v>0.9008999999999889</v>
      </c>
    </row>
    <row r="320" spans="15:16" ht="15">
      <c r="O320" s="1">
        <v>10.2999999999995</v>
      </c>
      <c r="P320" s="1">
        <f t="shared" si="7"/>
        <v>0.9013499999999889</v>
      </c>
    </row>
    <row r="321" spans="15:16" ht="15">
      <c r="O321" s="1">
        <v>10.1999999999995</v>
      </c>
      <c r="P321" s="1">
        <f t="shared" si="7"/>
        <v>0.9017999999999888</v>
      </c>
    </row>
    <row r="322" spans="15:16" ht="15">
      <c r="O322" s="1">
        <v>10.0999999999995</v>
      </c>
      <c r="P322" s="1">
        <f t="shared" si="7"/>
        <v>0.9022499999999888</v>
      </c>
    </row>
    <row r="323" spans="15:16" ht="15">
      <c r="O323" s="1">
        <v>9.9999999999995</v>
      </c>
      <c r="P323" s="1">
        <f t="shared" si="7"/>
        <v>0.9026999999999887</v>
      </c>
    </row>
  </sheetData>
  <sheetProtection/>
  <mergeCells count="52">
    <mergeCell ref="M26:M27"/>
    <mergeCell ref="G26:H27"/>
    <mergeCell ref="H23:H24"/>
    <mergeCell ref="J23:K24"/>
    <mergeCell ref="L23:L24"/>
    <mergeCell ref="B23:B24"/>
    <mergeCell ref="J26:J27"/>
    <mergeCell ref="L26:L27"/>
    <mergeCell ref="M12:M13"/>
    <mergeCell ref="E12:E13"/>
    <mergeCell ref="F12:F13"/>
    <mergeCell ref="C26:F27"/>
    <mergeCell ref="C17:C18"/>
    <mergeCell ref="E17:E18"/>
    <mergeCell ref="F17:F18"/>
    <mergeCell ref="B20:N21"/>
    <mergeCell ref="C23:C24"/>
    <mergeCell ref="G23:G24"/>
    <mergeCell ref="B12:B13"/>
    <mergeCell ref="J12:K13"/>
    <mergeCell ref="J8:K9"/>
    <mergeCell ref="L8:L9"/>
    <mergeCell ref="L12:L13"/>
    <mergeCell ref="C12:C13"/>
    <mergeCell ref="G12:H13"/>
    <mergeCell ref="G8:G9"/>
    <mergeCell ref="H8:H9"/>
    <mergeCell ref="C8:C9"/>
    <mergeCell ref="B3:N4"/>
    <mergeCell ref="B5:N6"/>
    <mergeCell ref="B8:B9"/>
    <mergeCell ref="B29:N30"/>
    <mergeCell ref="C34:C35"/>
    <mergeCell ref="D34:D35"/>
    <mergeCell ref="B31:E32"/>
    <mergeCell ref="G34:H35"/>
    <mergeCell ref="I34:I35"/>
    <mergeCell ref="K31:N32"/>
    <mergeCell ref="K33:N42"/>
    <mergeCell ref="C36:C37"/>
    <mergeCell ref="D36:D37"/>
    <mergeCell ref="C38:C39"/>
    <mergeCell ref="D38:D39"/>
    <mergeCell ref="I36:I37"/>
    <mergeCell ref="I38:I39"/>
    <mergeCell ref="F31:I32"/>
    <mergeCell ref="C40:C41"/>
    <mergeCell ref="D40:D41"/>
    <mergeCell ref="G40:H41"/>
    <mergeCell ref="I40:I41"/>
    <mergeCell ref="G36:H37"/>
    <mergeCell ref="G38:H39"/>
  </mergeCells>
  <printOptions/>
  <pageMargins left="0.787401575" right="0.34" top="0.65" bottom="0.33" header="0.4921259845" footer="0.25"/>
  <pageSetup horizontalDpi="600" verticalDpi="600" orientation="landscape" paperSize="9" scale="8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R323"/>
  <sheetViews>
    <sheetView zoomScale="75" zoomScaleNormal="75" zoomScalePageLayoutView="0" workbookViewId="0" topLeftCell="A1">
      <selection activeCell="I18" sqref="I18"/>
    </sheetView>
  </sheetViews>
  <sheetFormatPr defaultColWidth="11.421875" defaultRowHeight="12.75"/>
  <cols>
    <col min="6" max="6" width="14.57421875" style="0" bestFit="1" customWidth="1"/>
  </cols>
  <sheetData>
    <row r="1" spans="16:18" ht="12.75">
      <c r="P1">
        <v>97</v>
      </c>
      <c r="Q1" s="1">
        <v>42.2</v>
      </c>
      <c r="R1" s="1">
        <v>0.8</v>
      </c>
    </row>
    <row r="2" spans="17:18" ht="12.75">
      <c r="Q2" s="1">
        <v>42.1</v>
      </c>
      <c r="R2" s="1">
        <f aca="true" t="shared" si="0" ref="R2:R65">R1+0.00025</f>
        <v>0.80025</v>
      </c>
    </row>
    <row r="3" spans="17:18" ht="12.75">
      <c r="Q3" s="1">
        <v>42</v>
      </c>
      <c r="R3" s="1">
        <f t="shared" si="0"/>
        <v>0.8005</v>
      </c>
    </row>
    <row r="4" spans="17:18" ht="12.75">
      <c r="Q4" s="1">
        <v>41.9</v>
      </c>
      <c r="R4" s="1">
        <f t="shared" si="0"/>
        <v>0.80075</v>
      </c>
    </row>
    <row r="5" spans="17:18" ht="13.5">
      <c r="Q5" s="1">
        <v>41.8</v>
      </c>
      <c r="R5" s="1">
        <f t="shared" si="0"/>
        <v>0.8009999999999999</v>
      </c>
    </row>
    <row r="6" spans="17:18" ht="13.5">
      <c r="Q6" s="1">
        <v>41.7</v>
      </c>
      <c r="R6" s="1">
        <f t="shared" si="0"/>
        <v>0.8012499999999999</v>
      </c>
    </row>
    <row r="7" spans="9:18" ht="13.5">
      <c r="I7" t="s">
        <v>16</v>
      </c>
      <c r="J7">
        <f>INDEX(R1:R323,P1)</f>
        <v>0.8239999999999974</v>
      </c>
      <c r="Q7" s="1">
        <v>41.6</v>
      </c>
      <c r="R7" s="1">
        <f t="shared" si="0"/>
        <v>0.8014999999999999</v>
      </c>
    </row>
    <row r="8" spans="4:18" ht="13.5">
      <c r="D8">
        <v>2</v>
      </c>
      <c r="E8">
        <v>82</v>
      </c>
      <c r="I8" t="s">
        <v>12</v>
      </c>
      <c r="J8">
        <f>INDEX(Q1:Q324,P1)</f>
        <v>32.5999999999999</v>
      </c>
      <c r="Q8" s="1">
        <v>41.5</v>
      </c>
      <c r="R8" s="1">
        <f t="shared" si="0"/>
        <v>0.8017499999999999</v>
      </c>
    </row>
    <row r="9" spans="4:18" ht="13.5">
      <c r="D9">
        <v>194</v>
      </c>
      <c r="I9" t="s">
        <v>7</v>
      </c>
      <c r="J9">
        <f>J8*1000/E25*3.6</f>
        <v>8.797601199400273</v>
      </c>
      <c r="Q9" s="1">
        <v>41.4</v>
      </c>
      <c r="R9" s="1">
        <f t="shared" si="0"/>
        <v>0.8019999999999998</v>
      </c>
    </row>
    <row r="10" spans="9:18" ht="13.5">
      <c r="I10" t="s">
        <v>15</v>
      </c>
      <c r="J10">
        <f>J9/J7</f>
        <v>10.676700484709102</v>
      </c>
      <c r="Q10" s="1">
        <v>41.3</v>
      </c>
      <c r="R10" s="1">
        <f t="shared" si="0"/>
        <v>0.8022499999999998</v>
      </c>
    </row>
    <row r="11" spans="17:18" ht="13.5">
      <c r="Q11" s="1">
        <v>41.2</v>
      </c>
      <c r="R11" s="1">
        <f t="shared" si="0"/>
        <v>0.8024999999999998</v>
      </c>
    </row>
    <row r="12" spans="17:18" ht="13.5">
      <c r="Q12" s="1">
        <v>41.1</v>
      </c>
      <c r="R12" s="1">
        <f t="shared" si="0"/>
        <v>0.8027499999999997</v>
      </c>
    </row>
    <row r="13" spans="17:18" ht="13.5">
      <c r="Q13" s="1">
        <v>41</v>
      </c>
      <c r="R13" s="1">
        <f t="shared" si="0"/>
        <v>0.8029999999999997</v>
      </c>
    </row>
    <row r="14" spans="17:18" ht="10.5" customHeight="1" thickBot="1">
      <c r="Q14" s="1">
        <v>40.9</v>
      </c>
      <c r="R14" s="1">
        <f t="shared" si="0"/>
        <v>0.8032499999999997</v>
      </c>
    </row>
    <row r="15" spans="3:18" ht="18.75" customHeight="1">
      <c r="C15" s="120" t="s">
        <v>7</v>
      </c>
      <c r="D15" s="121"/>
      <c r="E15" s="94">
        <f>E8*0.1</f>
        <v>8.200000000000001</v>
      </c>
      <c r="H15" t="s">
        <v>17</v>
      </c>
      <c r="Q15" s="1">
        <v>40.8</v>
      </c>
      <c r="R15" s="1">
        <f t="shared" si="0"/>
        <v>0.8034999999999997</v>
      </c>
    </row>
    <row r="16" spans="3:18" ht="20.25" customHeight="1" thickBot="1">
      <c r="C16" s="122"/>
      <c r="D16" s="123"/>
      <c r="E16" s="95"/>
      <c r="I16">
        <v>212</v>
      </c>
      <c r="Q16" s="1">
        <v>40.7</v>
      </c>
      <c r="R16" s="1">
        <f t="shared" si="0"/>
        <v>0.8037499999999996</v>
      </c>
    </row>
    <row r="17" spans="8:18" ht="13.5" customHeight="1">
      <c r="H17" t="s">
        <v>12</v>
      </c>
      <c r="I17">
        <f>INDEX(Q1:Q323,I16)</f>
        <v>21.0999999999997</v>
      </c>
      <c r="J17">
        <f>I17*1000</f>
        <v>21099.999999999698</v>
      </c>
      <c r="L17" s="124"/>
      <c r="M17" s="124"/>
      <c r="Q17" s="1">
        <v>40.6</v>
      </c>
      <c r="R17" s="1">
        <f t="shared" si="0"/>
        <v>0.8039999999999996</v>
      </c>
    </row>
    <row r="18" spans="8:18" ht="14.25" thickBot="1">
      <c r="H18" t="s">
        <v>18</v>
      </c>
      <c r="I18">
        <f>INDEX(R1:R324,I16)</f>
        <v>0.8527499999999942</v>
      </c>
      <c r="L18" s="124"/>
      <c r="M18" s="124"/>
      <c r="Q18" s="1">
        <v>40.5</v>
      </c>
      <c r="R18" s="1">
        <f t="shared" si="0"/>
        <v>0.8042499999999996</v>
      </c>
    </row>
    <row r="19" spans="3:18" ht="18.75" customHeight="1">
      <c r="C19" s="120" t="s">
        <v>12</v>
      </c>
      <c r="D19" s="121"/>
      <c r="E19" s="94">
        <f>D9*0.1</f>
        <v>19.400000000000002</v>
      </c>
      <c r="H19" t="s">
        <v>7</v>
      </c>
      <c r="I19">
        <f>J10*I18</f>
        <v>9.104556338335625</v>
      </c>
      <c r="J19" s="26">
        <f>I19*1000/3600</f>
        <v>2.5290434273154516</v>
      </c>
      <c r="Q19" s="1">
        <v>40.4</v>
      </c>
      <c r="R19" s="1">
        <f t="shared" si="0"/>
        <v>0.8044999999999995</v>
      </c>
    </row>
    <row r="20" spans="3:18" ht="17.25" customHeight="1" thickBot="1">
      <c r="C20" s="122"/>
      <c r="D20" s="123"/>
      <c r="E20" s="95"/>
      <c r="H20" t="s">
        <v>14</v>
      </c>
      <c r="J20" s="27">
        <f>J17/J19/86400</f>
        <v>0.09656337266702791</v>
      </c>
      <c r="Q20" s="1">
        <v>40.3</v>
      </c>
      <c r="R20" s="1">
        <f t="shared" si="0"/>
        <v>0.8047499999999995</v>
      </c>
    </row>
    <row r="21" spans="17:18" ht="13.5">
      <c r="Q21" s="1">
        <v>40.2</v>
      </c>
      <c r="R21" s="1">
        <f t="shared" si="0"/>
        <v>0.8049999999999995</v>
      </c>
    </row>
    <row r="22" spans="17:18" ht="13.5">
      <c r="Q22" s="1">
        <v>40.1</v>
      </c>
      <c r="R22" s="1">
        <f t="shared" si="0"/>
        <v>0.8052499999999995</v>
      </c>
    </row>
    <row r="23" spans="17:18" ht="14.25" thickBot="1">
      <c r="Q23" s="1">
        <v>40</v>
      </c>
      <c r="R23" s="1">
        <f t="shared" si="0"/>
        <v>0.8054999999999994</v>
      </c>
    </row>
    <row r="24" spans="3:18" ht="13.5">
      <c r="C24" s="15"/>
      <c r="D24" s="16"/>
      <c r="E24" s="16"/>
      <c r="F24" s="17"/>
      <c r="Q24" s="1">
        <v>39.9</v>
      </c>
      <c r="R24" s="1">
        <f t="shared" si="0"/>
        <v>0.8057499999999994</v>
      </c>
    </row>
    <row r="25" spans="3:18" ht="13.5">
      <c r="C25" s="18"/>
      <c r="D25" s="19"/>
      <c r="E25" s="20">
        <v>13340</v>
      </c>
      <c r="F25" s="21">
        <f>E25/86400</f>
        <v>0.15439814814814815</v>
      </c>
      <c r="Q25" s="1">
        <v>39.8</v>
      </c>
      <c r="R25" s="1">
        <f t="shared" si="0"/>
        <v>0.8059999999999994</v>
      </c>
    </row>
    <row r="26" spans="3:18" ht="14.25" thickBot="1">
      <c r="C26" s="22"/>
      <c r="D26" s="23"/>
      <c r="E26" s="23"/>
      <c r="F26" s="24"/>
      <c r="Q26" s="1">
        <v>39.7</v>
      </c>
      <c r="R26" s="1">
        <f t="shared" si="0"/>
        <v>0.8062499999999994</v>
      </c>
    </row>
    <row r="27" spans="17:18" ht="13.5">
      <c r="Q27" s="1">
        <v>39.6</v>
      </c>
      <c r="R27" s="1">
        <f t="shared" si="0"/>
        <v>0.8064999999999993</v>
      </c>
    </row>
    <row r="28" spans="17:18" ht="13.5">
      <c r="Q28" s="1">
        <v>39.5</v>
      </c>
      <c r="R28" s="1">
        <f t="shared" si="0"/>
        <v>0.8067499999999993</v>
      </c>
    </row>
    <row r="29" spans="3:18" ht="13.5">
      <c r="C29" t="s">
        <v>12</v>
      </c>
      <c r="Q29" s="1">
        <v>39.4</v>
      </c>
      <c r="R29" s="1">
        <f t="shared" si="0"/>
        <v>0.8069999999999993</v>
      </c>
    </row>
    <row r="30" spans="17:18" ht="13.5">
      <c r="Q30" s="1">
        <v>39.3</v>
      </c>
      <c r="R30" s="1">
        <f t="shared" si="0"/>
        <v>0.8072499999999992</v>
      </c>
    </row>
    <row r="31" spans="17:18" ht="13.5">
      <c r="Q31" s="1">
        <v>39.2</v>
      </c>
      <c r="R31" s="1">
        <f t="shared" si="0"/>
        <v>0.8074999999999992</v>
      </c>
    </row>
    <row r="32" spans="17:18" ht="13.5">
      <c r="Q32" s="1">
        <v>39.1</v>
      </c>
      <c r="R32" s="1">
        <f t="shared" si="0"/>
        <v>0.8077499999999992</v>
      </c>
    </row>
    <row r="33" spans="17:18" ht="13.5">
      <c r="Q33" s="1">
        <v>39</v>
      </c>
      <c r="R33" s="1">
        <f t="shared" si="0"/>
        <v>0.8079999999999992</v>
      </c>
    </row>
    <row r="34" spans="4:18" ht="13.5">
      <c r="D34" s="25">
        <f ca="1">TODAY()</f>
        <v>40889</v>
      </c>
      <c r="Q34" s="1">
        <v>38.9</v>
      </c>
      <c r="R34" s="1">
        <f t="shared" si="0"/>
        <v>0.8082499999999991</v>
      </c>
    </row>
    <row r="35" spans="17:18" ht="13.5">
      <c r="Q35" s="1">
        <v>38.8</v>
      </c>
      <c r="R35" s="1">
        <f t="shared" si="0"/>
        <v>0.8084999999999991</v>
      </c>
    </row>
    <row r="36" spans="4:18" ht="13.5">
      <c r="D36" s="25">
        <v>19885</v>
      </c>
      <c r="F36" s="25"/>
      <c r="Q36" s="1">
        <v>38.7</v>
      </c>
      <c r="R36" s="1">
        <f t="shared" si="0"/>
        <v>0.8087499999999991</v>
      </c>
    </row>
    <row r="37" spans="17:18" ht="13.5">
      <c r="Q37" s="1">
        <v>38.6</v>
      </c>
      <c r="R37" s="1">
        <f t="shared" si="0"/>
        <v>0.808999999999999</v>
      </c>
    </row>
    <row r="38" spans="17:18" ht="13.5">
      <c r="Q38" s="1">
        <v>38.5</v>
      </c>
      <c r="R38" s="1">
        <f t="shared" si="0"/>
        <v>0.809249999999999</v>
      </c>
    </row>
    <row r="39" spans="17:18" ht="13.5">
      <c r="Q39" s="1">
        <v>38.4</v>
      </c>
      <c r="R39" s="1">
        <f t="shared" si="0"/>
        <v>0.809499999999999</v>
      </c>
    </row>
    <row r="40" spans="17:18" ht="13.5">
      <c r="Q40" s="1">
        <v>38.2999999999999</v>
      </c>
      <c r="R40" s="1">
        <f t="shared" si="0"/>
        <v>0.809749999999999</v>
      </c>
    </row>
    <row r="41" spans="17:18" ht="13.5">
      <c r="Q41" s="1">
        <v>38.1999999999999</v>
      </c>
      <c r="R41" s="1">
        <f t="shared" si="0"/>
        <v>0.8099999999999989</v>
      </c>
    </row>
    <row r="42" spans="17:18" ht="13.5">
      <c r="Q42" s="1">
        <v>38.0999999999999</v>
      </c>
      <c r="R42" s="1">
        <f t="shared" si="0"/>
        <v>0.8102499999999989</v>
      </c>
    </row>
    <row r="43" spans="17:18" ht="13.5">
      <c r="Q43" s="1">
        <v>37.9999999999999</v>
      </c>
      <c r="R43" s="1">
        <f t="shared" si="0"/>
        <v>0.8104999999999989</v>
      </c>
    </row>
    <row r="44" spans="17:18" ht="13.5">
      <c r="Q44" s="1">
        <v>37.8999999999999</v>
      </c>
      <c r="R44" s="1">
        <f t="shared" si="0"/>
        <v>0.8107499999999989</v>
      </c>
    </row>
    <row r="45" spans="17:18" ht="13.5">
      <c r="Q45" s="1">
        <v>37.7999999999999</v>
      </c>
      <c r="R45" s="1">
        <f t="shared" si="0"/>
        <v>0.8109999999999988</v>
      </c>
    </row>
    <row r="46" spans="17:18" ht="13.5">
      <c r="Q46" s="1">
        <v>37.6999999999999</v>
      </c>
      <c r="R46" s="1">
        <f t="shared" si="0"/>
        <v>0.8112499999999988</v>
      </c>
    </row>
    <row r="47" spans="17:18" ht="13.5">
      <c r="Q47" s="1">
        <v>37.5999999999999</v>
      </c>
      <c r="R47" s="1">
        <f t="shared" si="0"/>
        <v>0.8114999999999988</v>
      </c>
    </row>
    <row r="48" spans="17:18" ht="13.5">
      <c r="Q48" s="1">
        <v>37.4999999999999</v>
      </c>
      <c r="R48" s="1">
        <f t="shared" si="0"/>
        <v>0.8117499999999988</v>
      </c>
    </row>
    <row r="49" spans="17:18" ht="13.5">
      <c r="Q49" s="1">
        <v>37.3999999999999</v>
      </c>
      <c r="R49" s="1">
        <f t="shared" si="0"/>
        <v>0.8119999999999987</v>
      </c>
    </row>
    <row r="50" spans="17:18" ht="13.5">
      <c r="Q50" s="1">
        <v>37.2999999999999</v>
      </c>
      <c r="R50" s="1">
        <f t="shared" si="0"/>
        <v>0.8122499999999987</v>
      </c>
    </row>
    <row r="51" spans="17:18" ht="13.5">
      <c r="Q51" s="1">
        <v>37.1999999999999</v>
      </c>
      <c r="R51" s="1">
        <f t="shared" si="0"/>
        <v>0.8124999999999987</v>
      </c>
    </row>
    <row r="52" spans="17:18" ht="13.5">
      <c r="Q52" s="1">
        <v>37.0999999999999</v>
      </c>
      <c r="R52" s="1">
        <f t="shared" si="0"/>
        <v>0.8127499999999986</v>
      </c>
    </row>
    <row r="53" spans="17:18" ht="13.5">
      <c r="Q53" s="1">
        <v>36.9999999999999</v>
      </c>
      <c r="R53" s="1">
        <f t="shared" si="0"/>
        <v>0.8129999999999986</v>
      </c>
    </row>
    <row r="54" spans="17:18" ht="13.5">
      <c r="Q54" s="1">
        <v>36.8999999999999</v>
      </c>
      <c r="R54" s="1">
        <f t="shared" si="0"/>
        <v>0.8132499999999986</v>
      </c>
    </row>
    <row r="55" spans="17:18" ht="13.5">
      <c r="Q55" s="1">
        <v>36.7999999999999</v>
      </c>
      <c r="R55" s="1">
        <f t="shared" si="0"/>
        <v>0.8134999999999986</v>
      </c>
    </row>
    <row r="56" spans="17:18" ht="13.5">
      <c r="Q56" s="1">
        <v>36.6999999999999</v>
      </c>
      <c r="R56" s="1">
        <f t="shared" si="0"/>
        <v>0.8137499999999985</v>
      </c>
    </row>
    <row r="57" spans="17:18" ht="13.5">
      <c r="Q57" s="1">
        <v>36.5999999999999</v>
      </c>
      <c r="R57" s="1">
        <f t="shared" si="0"/>
        <v>0.8139999999999985</v>
      </c>
    </row>
    <row r="58" spans="17:18" ht="13.5">
      <c r="Q58" s="1">
        <v>36.4999999999999</v>
      </c>
      <c r="R58" s="1">
        <f t="shared" si="0"/>
        <v>0.8142499999999985</v>
      </c>
    </row>
    <row r="59" spans="17:18" ht="13.5">
      <c r="Q59" s="1">
        <v>36.3999999999999</v>
      </c>
      <c r="R59" s="1">
        <f t="shared" si="0"/>
        <v>0.8144999999999984</v>
      </c>
    </row>
    <row r="60" spans="17:18" ht="13.5">
      <c r="Q60" s="1">
        <v>36.2999999999999</v>
      </c>
      <c r="R60" s="1">
        <f t="shared" si="0"/>
        <v>0.8147499999999984</v>
      </c>
    </row>
    <row r="61" spans="17:18" ht="13.5">
      <c r="Q61" s="1">
        <v>36.1999999999999</v>
      </c>
      <c r="R61" s="1">
        <f t="shared" si="0"/>
        <v>0.8149999999999984</v>
      </c>
    </row>
    <row r="62" spans="17:18" ht="13.5">
      <c r="Q62" s="1">
        <v>36.0999999999999</v>
      </c>
      <c r="R62" s="1">
        <f t="shared" si="0"/>
        <v>0.8152499999999984</v>
      </c>
    </row>
    <row r="63" spans="17:18" ht="13.5">
      <c r="Q63" s="1">
        <v>35.9999999999999</v>
      </c>
      <c r="R63" s="1">
        <f t="shared" si="0"/>
        <v>0.8154999999999983</v>
      </c>
    </row>
    <row r="64" spans="17:18" ht="13.5">
      <c r="Q64" s="1">
        <v>35.8999999999999</v>
      </c>
      <c r="R64" s="1">
        <f t="shared" si="0"/>
        <v>0.8157499999999983</v>
      </c>
    </row>
    <row r="65" spans="17:18" ht="13.5">
      <c r="Q65" s="1">
        <v>35.7999999999999</v>
      </c>
      <c r="R65" s="1">
        <f t="shared" si="0"/>
        <v>0.8159999999999983</v>
      </c>
    </row>
    <row r="66" spans="17:18" ht="13.5">
      <c r="Q66" s="1">
        <v>35.6999999999999</v>
      </c>
      <c r="R66" s="1">
        <f aca="true" t="shared" si="1" ref="R66:R129">R65+0.00025</f>
        <v>0.8162499999999983</v>
      </c>
    </row>
    <row r="67" spans="17:18" ht="13.5">
      <c r="Q67" s="1">
        <v>35.5999999999999</v>
      </c>
      <c r="R67" s="1">
        <f t="shared" si="1"/>
        <v>0.8164999999999982</v>
      </c>
    </row>
    <row r="68" spans="17:18" ht="13.5">
      <c r="Q68" s="1">
        <v>35.4999999999999</v>
      </c>
      <c r="R68" s="1">
        <f t="shared" si="1"/>
        <v>0.8167499999999982</v>
      </c>
    </row>
    <row r="69" spans="17:18" ht="13.5">
      <c r="Q69" s="1">
        <v>35.3999999999999</v>
      </c>
      <c r="R69" s="1">
        <f t="shared" si="1"/>
        <v>0.8169999999999982</v>
      </c>
    </row>
    <row r="70" spans="17:18" ht="13.5">
      <c r="Q70" s="1">
        <v>35.2999999999999</v>
      </c>
      <c r="R70" s="1">
        <f t="shared" si="1"/>
        <v>0.8172499999999981</v>
      </c>
    </row>
    <row r="71" spans="17:18" ht="13.5">
      <c r="Q71" s="1">
        <v>35.1999999999999</v>
      </c>
      <c r="R71" s="1">
        <f t="shared" si="1"/>
        <v>0.8174999999999981</v>
      </c>
    </row>
    <row r="72" spans="17:18" ht="13.5">
      <c r="Q72" s="1">
        <v>35.0999999999999</v>
      </c>
      <c r="R72" s="1">
        <f t="shared" si="1"/>
        <v>0.8177499999999981</v>
      </c>
    </row>
    <row r="73" spans="17:18" ht="13.5">
      <c r="Q73" s="1">
        <v>34.9999999999999</v>
      </c>
      <c r="R73" s="1">
        <f t="shared" si="1"/>
        <v>0.8179999999999981</v>
      </c>
    </row>
    <row r="74" spans="17:18" ht="13.5">
      <c r="Q74" s="1">
        <v>34.8999999999999</v>
      </c>
      <c r="R74" s="1">
        <f t="shared" si="1"/>
        <v>0.818249999999998</v>
      </c>
    </row>
    <row r="75" spans="17:18" ht="13.5">
      <c r="Q75" s="1">
        <v>34.7999999999999</v>
      </c>
      <c r="R75" s="1">
        <f t="shared" si="1"/>
        <v>0.818499999999998</v>
      </c>
    </row>
    <row r="76" spans="17:18" ht="13.5">
      <c r="Q76" s="1">
        <v>34.6999999999999</v>
      </c>
      <c r="R76" s="1">
        <f t="shared" si="1"/>
        <v>0.818749999999998</v>
      </c>
    </row>
    <row r="77" spans="17:18" ht="13.5">
      <c r="Q77" s="1">
        <v>34.5999999999999</v>
      </c>
      <c r="R77" s="1">
        <f t="shared" si="1"/>
        <v>0.818999999999998</v>
      </c>
    </row>
    <row r="78" spans="17:18" ht="13.5">
      <c r="Q78" s="1">
        <v>34.4999999999999</v>
      </c>
      <c r="R78" s="1">
        <f t="shared" si="1"/>
        <v>0.8192499999999979</v>
      </c>
    </row>
    <row r="79" spans="17:18" ht="13.5">
      <c r="Q79" s="1">
        <v>34.3999999999999</v>
      </c>
      <c r="R79" s="1">
        <f t="shared" si="1"/>
        <v>0.8194999999999979</v>
      </c>
    </row>
    <row r="80" spans="17:18" ht="13.5">
      <c r="Q80" s="1">
        <v>34.2999999999999</v>
      </c>
      <c r="R80" s="1">
        <f t="shared" si="1"/>
        <v>0.8197499999999979</v>
      </c>
    </row>
    <row r="81" spans="17:18" ht="13.5">
      <c r="Q81" s="1">
        <v>34.1999999999999</v>
      </c>
      <c r="R81" s="1">
        <f t="shared" si="1"/>
        <v>0.8199999999999978</v>
      </c>
    </row>
    <row r="82" spans="17:18" ht="13.5">
      <c r="Q82" s="1">
        <v>34.0999999999999</v>
      </c>
      <c r="R82" s="1">
        <f t="shared" si="1"/>
        <v>0.8202499999999978</v>
      </c>
    </row>
    <row r="83" spans="17:18" ht="13.5">
      <c r="Q83" s="1">
        <v>33.9999999999999</v>
      </c>
      <c r="R83" s="1">
        <f t="shared" si="1"/>
        <v>0.8204999999999978</v>
      </c>
    </row>
    <row r="84" spans="17:18" ht="13.5">
      <c r="Q84" s="1">
        <v>33.8999999999999</v>
      </c>
      <c r="R84" s="1">
        <f t="shared" si="1"/>
        <v>0.8207499999999978</v>
      </c>
    </row>
    <row r="85" spans="17:18" ht="13.5">
      <c r="Q85" s="1">
        <v>33.7999999999999</v>
      </c>
      <c r="R85" s="1">
        <f t="shared" si="1"/>
        <v>0.8209999999999977</v>
      </c>
    </row>
    <row r="86" spans="17:18" ht="13.5">
      <c r="Q86" s="1">
        <v>33.6999999999999</v>
      </c>
      <c r="R86" s="1">
        <f t="shared" si="1"/>
        <v>0.8212499999999977</v>
      </c>
    </row>
    <row r="87" spans="17:18" ht="13.5">
      <c r="Q87" s="1">
        <v>33.5999999999999</v>
      </c>
      <c r="R87" s="1">
        <f t="shared" si="1"/>
        <v>0.8214999999999977</v>
      </c>
    </row>
    <row r="88" spans="17:18" ht="13.5">
      <c r="Q88" s="1">
        <v>33.4999999999999</v>
      </c>
      <c r="R88" s="1">
        <f t="shared" si="1"/>
        <v>0.8217499999999976</v>
      </c>
    </row>
    <row r="89" spans="17:18" ht="13.5">
      <c r="Q89" s="1">
        <v>33.3999999999999</v>
      </c>
      <c r="R89" s="1">
        <f t="shared" si="1"/>
        <v>0.8219999999999976</v>
      </c>
    </row>
    <row r="90" spans="17:18" ht="13.5">
      <c r="Q90" s="1">
        <v>33.2999999999999</v>
      </c>
      <c r="R90" s="1">
        <f t="shared" si="1"/>
        <v>0.8222499999999976</v>
      </c>
    </row>
    <row r="91" spans="17:18" ht="13.5">
      <c r="Q91" s="1">
        <v>33.1999999999999</v>
      </c>
      <c r="R91" s="1">
        <f t="shared" si="1"/>
        <v>0.8224999999999976</v>
      </c>
    </row>
    <row r="92" spans="17:18" ht="13.5">
      <c r="Q92" s="1">
        <v>33.0999999999999</v>
      </c>
      <c r="R92" s="1">
        <f t="shared" si="1"/>
        <v>0.8227499999999975</v>
      </c>
    </row>
    <row r="93" spans="17:18" ht="13.5">
      <c r="Q93" s="1">
        <v>32.9999999999999</v>
      </c>
      <c r="R93" s="1">
        <f t="shared" si="1"/>
        <v>0.8229999999999975</v>
      </c>
    </row>
    <row r="94" spans="17:18" ht="13.5">
      <c r="Q94" s="1">
        <v>32.8999999999999</v>
      </c>
      <c r="R94" s="1">
        <f t="shared" si="1"/>
        <v>0.8232499999999975</v>
      </c>
    </row>
    <row r="95" spans="17:18" ht="13.5">
      <c r="Q95" s="1">
        <v>32.7999999999999</v>
      </c>
      <c r="R95" s="1">
        <f t="shared" si="1"/>
        <v>0.8234999999999975</v>
      </c>
    </row>
    <row r="96" spans="17:18" ht="13.5">
      <c r="Q96" s="1">
        <v>32.6999999999999</v>
      </c>
      <c r="R96" s="1">
        <f t="shared" si="1"/>
        <v>0.8237499999999974</v>
      </c>
    </row>
    <row r="97" spans="17:18" ht="13.5">
      <c r="Q97" s="1">
        <v>32.5999999999999</v>
      </c>
      <c r="R97" s="1">
        <f t="shared" si="1"/>
        <v>0.8239999999999974</v>
      </c>
    </row>
    <row r="98" spans="17:18" ht="13.5">
      <c r="Q98" s="1">
        <v>32.4999999999999</v>
      </c>
      <c r="R98" s="1">
        <f t="shared" si="1"/>
        <v>0.8242499999999974</v>
      </c>
    </row>
    <row r="99" spans="17:18" ht="13.5">
      <c r="Q99" s="1">
        <v>32.3999999999999</v>
      </c>
      <c r="R99" s="1">
        <f t="shared" si="1"/>
        <v>0.8244999999999973</v>
      </c>
    </row>
    <row r="100" spans="17:18" ht="13.5">
      <c r="Q100" s="1">
        <v>32.2999999999999</v>
      </c>
      <c r="R100" s="1">
        <f t="shared" si="1"/>
        <v>0.8247499999999973</v>
      </c>
    </row>
    <row r="101" spans="17:18" ht="13.5">
      <c r="Q101" s="1">
        <v>32.1999999999999</v>
      </c>
      <c r="R101" s="1">
        <f t="shared" si="1"/>
        <v>0.8249999999999973</v>
      </c>
    </row>
    <row r="102" spans="17:18" ht="13.5">
      <c r="Q102" s="1">
        <v>32.0999999999999</v>
      </c>
      <c r="R102" s="1">
        <f t="shared" si="1"/>
        <v>0.8252499999999973</v>
      </c>
    </row>
    <row r="103" spans="17:18" ht="13.5">
      <c r="Q103" s="1">
        <v>31.9999999999999</v>
      </c>
      <c r="R103" s="1">
        <f t="shared" si="1"/>
        <v>0.8254999999999972</v>
      </c>
    </row>
    <row r="104" spans="17:18" ht="13.5">
      <c r="Q104" s="1">
        <v>31.8999999999999</v>
      </c>
      <c r="R104" s="1">
        <f t="shared" si="1"/>
        <v>0.8257499999999972</v>
      </c>
    </row>
    <row r="105" spans="17:18" ht="13.5">
      <c r="Q105" s="1">
        <v>31.7999999999999</v>
      </c>
      <c r="R105" s="1">
        <f t="shared" si="1"/>
        <v>0.8259999999999972</v>
      </c>
    </row>
    <row r="106" spans="17:18" ht="13.5">
      <c r="Q106" s="1">
        <v>31.6999999999999</v>
      </c>
      <c r="R106" s="1">
        <f t="shared" si="1"/>
        <v>0.8262499999999972</v>
      </c>
    </row>
    <row r="107" spans="17:18" ht="13.5">
      <c r="Q107" s="1">
        <v>31.5999999999998</v>
      </c>
      <c r="R107" s="1">
        <f t="shared" si="1"/>
        <v>0.8264999999999971</v>
      </c>
    </row>
    <row r="108" spans="17:18" ht="13.5">
      <c r="Q108" s="1">
        <v>31.4999999999998</v>
      </c>
      <c r="R108" s="1">
        <f t="shared" si="1"/>
        <v>0.8267499999999971</v>
      </c>
    </row>
    <row r="109" spans="17:18" ht="13.5">
      <c r="Q109" s="1">
        <v>31.3999999999998</v>
      </c>
      <c r="R109" s="1">
        <f t="shared" si="1"/>
        <v>0.8269999999999971</v>
      </c>
    </row>
    <row r="110" spans="17:18" ht="13.5">
      <c r="Q110" s="1">
        <v>31.2999999999998</v>
      </c>
      <c r="R110" s="1">
        <f t="shared" si="1"/>
        <v>0.827249999999997</v>
      </c>
    </row>
    <row r="111" spans="17:18" ht="13.5">
      <c r="Q111" s="1">
        <v>31.1999999999998</v>
      </c>
      <c r="R111" s="1">
        <f t="shared" si="1"/>
        <v>0.827499999999997</v>
      </c>
    </row>
    <row r="112" spans="17:18" ht="13.5">
      <c r="Q112" s="1">
        <v>31.0999999999998</v>
      </c>
      <c r="R112" s="1">
        <f t="shared" si="1"/>
        <v>0.827749999999997</v>
      </c>
    </row>
    <row r="113" spans="17:18" ht="13.5">
      <c r="Q113" s="1">
        <v>30.9999999999998</v>
      </c>
      <c r="R113" s="1">
        <f t="shared" si="1"/>
        <v>0.827999999999997</v>
      </c>
    </row>
    <row r="114" spans="17:18" ht="13.5">
      <c r="Q114" s="1">
        <v>30.8999999999998</v>
      </c>
      <c r="R114" s="1">
        <f t="shared" si="1"/>
        <v>0.8282499999999969</v>
      </c>
    </row>
    <row r="115" spans="17:18" ht="13.5">
      <c r="Q115" s="1">
        <v>30.7999999999998</v>
      </c>
      <c r="R115" s="1">
        <f t="shared" si="1"/>
        <v>0.8284999999999969</v>
      </c>
    </row>
    <row r="116" spans="17:18" ht="13.5">
      <c r="Q116" s="1">
        <v>30.6999999999998</v>
      </c>
      <c r="R116" s="1">
        <f t="shared" si="1"/>
        <v>0.8287499999999969</v>
      </c>
    </row>
    <row r="117" spans="17:18" ht="13.5">
      <c r="Q117" s="1">
        <v>30.5999999999998</v>
      </c>
      <c r="R117" s="1">
        <f t="shared" si="1"/>
        <v>0.8289999999999969</v>
      </c>
    </row>
    <row r="118" spans="17:18" ht="13.5">
      <c r="Q118" s="1">
        <v>30.4999999999998</v>
      </c>
      <c r="R118" s="1">
        <f t="shared" si="1"/>
        <v>0.8292499999999968</v>
      </c>
    </row>
    <row r="119" spans="17:18" ht="13.5">
      <c r="Q119" s="1">
        <v>30.3999999999998</v>
      </c>
      <c r="R119" s="1">
        <f t="shared" si="1"/>
        <v>0.8294999999999968</v>
      </c>
    </row>
    <row r="120" spans="17:18" ht="13.5">
      <c r="Q120" s="1">
        <v>30.2999999999998</v>
      </c>
      <c r="R120" s="1">
        <f t="shared" si="1"/>
        <v>0.8297499999999968</v>
      </c>
    </row>
    <row r="121" spans="17:18" ht="13.5">
      <c r="Q121" s="1">
        <v>30.1999999999998</v>
      </c>
      <c r="R121" s="1">
        <f t="shared" si="1"/>
        <v>0.8299999999999967</v>
      </c>
    </row>
    <row r="122" spans="17:18" ht="13.5">
      <c r="Q122" s="1">
        <v>30.0999999999998</v>
      </c>
      <c r="R122" s="1">
        <f t="shared" si="1"/>
        <v>0.8302499999999967</v>
      </c>
    </row>
    <row r="123" spans="17:18" ht="13.5">
      <c r="Q123" s="1">
        <v>29.9999999999998</v>
      </c>
      <c r="R123" s="1">
        <f t="shared" si="1"/>
        <v>0.8304999999999967</v>
      </c>
    </row>
    <row r="124" spans="17:18" ht="13.5">
      <c r="Q124" s="1">
        <v>29.8999999999998</v>
      </c>
      <c r="R124" s="1">
        <f t="shared" si="1"/>
        <v>0.8307499999999967</v>
      </c>
    </row>
    <row r="125" spans="17:18" ht="13.5">
      <c r="Q125" s="1">
        <v>29.7999999999998</v>
      </c>
      <c r="R125" s="1">
        <f t="shared" si="1"/>
        <v>0.8309999999999966</v>
      </c>
    </row>
    <row r="126" spans="17:18" ht="13.5">
      <c r="Q126" s="1">
        <v>29.6999999999998</v>
      </c>
      <c r="R126" s="1">
        <f t="shared" si="1"/>
        <v>0.8312499999999966</v>
      </c>
    </row>
    <row r="127" spans="17:18" ht="13.5">
      <c r="Q127" s="1">
        <v>29.5999999999998</v>
      </c>
      <c r="R127" s="1">
        <f t="shared" si="1"/>
        <v>0.8314999999999966</v>
      </c>
    </row>
    <row r="128" spans="17:18" ht="13.5">
      <c r="Q128" s="1">
        <v>29.4999999999998</v>
      </c>
      <c r="R128" s="1">
        <f t="shared" si="1"/>
        <v>0.8317499999999965</v>
      </c>
    </row>
    <row r="129" spans="17:18" ht="13.5">
      <c r="Q129" s="1">
        <v>29.3999999999998</v>
      </c>
      <c r="R129" s="1">
        <f t="shared" si="1"/>
        <v>0.8319999999999965</v>
      </c>
    </row>
    <row r="130" spans="17:18" ht="13.5">
      <c r="Q130" s="1">
        <v>29.2999999999998</v>
      </c>
      <c r="R130" s="1">
        <f aca="true" t="shared" si="2" ref="R130:R193">R129+0.00025</f>
        <v>0.8322499999999965</v>
      </c>
    </row>
    <row r="131" spans="17:18" ht="13.5">
      <c r="Q131" s="1">
        <v>29.1999999999998</v>
      </c>
      <c r="R131" s="1">
        <f t="shared" si="2"/>
        <v>0.8324999999999965</v>
      </c>
    </row>
    <row r="132" spans="17:18" ht="13.5">
      <c r="Q132" s="1">
        <v>29.0999999999998</v>
      </c>
      <c r="R132" s="1">
        <f t="shared" si="2"/>
        <v>0.8327499999999964</v>
      </c>
    </row>
    <row r="133" spans="17:18" ht="13.5">
      <c r="Q133" s="1">
        <v>28.9999999999998</v>
      </c>
      <c r="R133" s="1">
        <f t="shared" si="2"/>
        <v>0.8329999999999964</v>
      </c>
    </row>
    <row r="134" spans="17:18" ht="13.5">
      <c r="Q134" s="1">
        <v>28.8999999999998</v>
      </c>
      <c r="R134" s="1">
        <f t="shared" si="2"/>
        <v>0.8332499999999964</v>
      </c>
    </row>
    <row r="135" spans="17:18" ht="13.5">
      <c r="Q135" s="1">
        <v>28.7999999999998</v>
      </c>
      <c r="R135" s="1">
        <f t="shared" si="2"/>
        <v>0.8334999999999964</v>
      </c>
    </row>
    <row r="136" spans="17:18" ht="13.5">
      <c r="Q136" s="1">
        <v>28.6999999999998</v>
      </c>
      <c r="R136" s="1">
        <f t="shared" si="2"/>
        <v>0.8337499999999963</v>
      </c>
    </row>
    <row r="137" spans="17:18" ht="13.5">
      <c r="Q137" s="1">
        <v>28.5999999999998</v>
      </c>
      <c r="R137" s="1">
        <f t="shared" si="2"/>
        <v>0.8339999999999963</v>
      </c>
    </row>
    <row r="138" spans="17:18" ht="13.5">
      <c r="Q138" s="1">
        <v>28.4999999999998</v>
      </c>
      <c r="R138" s="1">
        <f t="shared" si="2"/>
        <v>0.8342499999999963</v>
      </c>
    </row>
    <row r="139" spans="17:18" ht="13.5">
      <c r="Q139" s="1">
        <v>28.3999999999998</v>
      </c>
      <c r="R139" s="1">
        <f t="shared" si="2"/>
        <v>0.8344999999999962</v>
      </c>
    </row>
    <row r="140" spans="17:18" ht="13.5">
      <c r="Q140" s="1">
        <v>28.2999999999998</v>
      </c>
      <c r="R140" s="1">
        <f t="shared" si="2"/>
        <v>0.8347499999999962</v>
      </c>
    </row>
    <row r="141" spans="17:18" ht="13.5">
      <c r="Q141" s="1">
        <v>28.1999999999998</v>
      </c>
      <c r="R141" s="1">
        <f t="shared" si="2"/>
        <v>0.8349999999999962</v>
      </c>
    </row>
    <row r="142" spans="17:18" ht="13.5">
      <c r="Q142" s="1">
        <v>28.0999999999998</v>
      </c>
      <c r="R142" s="1">
        <f t="shared" si="2"/>
        <v>0.8352499999999962</v>
      </c>
    </row>
    <row r="143" spans="17:18" ht="13.5">
      <c r="Q143" s="1">
        <v>27.9999999999998</v>
      </c>
      <c r="R143" s="1">
        <f t="shared" si="2"/>
        <v>0.8354999999999961</v>
      </c>
    </row>
    <row r="144" spans="17:18" ht="13.5">
      <c r="Q144" s="1">
        <v>27.8999999999998</v>
      </c>
      <c r="R144" s="1">
        <f t="shared" si="2"/>
        <v>0.8357499999999961</v>
      </c>
    </row>
    <row r="145" spans="17:18" ht="13.5">
      <c r="Q145" s="1">
        <v>27.7999999999998</v>
      </c>
      <c r="R145" s="1">
        <f t="shared" si="2"/>
        <v>0.8359999999999961</v>
      </c>
    </row>
    <row r="146" spans="17:18" ht="13.5">
      <c r="Q146" s="1">
        <v>27.6999999999998</v>
      </c>
      <c r="R146" s="1">
        <f t="shared" si="2"/>
        <v>0.836249999999996</v>
      </c>
    </row>
    <row r="147" spans="17:18" ht="13.5">
      <c r="Q147" s="1">
        <v>27.5999999999998</v>
      </c>
      <c r="R147" s="1">
        <f t="shared" si="2"/>
        <v>0.836499999999996</v>
      </c>
    </row>
    <row r="148" spans="17:18" ht="13.5">
      <c r="Q148" s="1">
        <v>27.4999999999998</v>
      </c>
      <c r="R148" s="1">
        <f t="shared" si="2"/>
        <v>0.836749999999996</v>
      </c>
    </row>
    <row r="149" spans="17:18" ht="13.5">
      <c r="Q149" s="1">
        <v>27.3999999999998</v>
      </c>
      <c r="R149" s="1">
        <f t="shared" si="2"/>
        <v>0.836999999999996</v>
      </c>
    </row>
    <row r="150" spans="17:18" ht="13.5">
      <c r="Q150" s="1">
        <v>27.2999999999998</v>
      </c>
      <c r="R150" s="1">
        <f t="shared" si="2"/>
        <v>0.8372499999999959</v>
      </c>
    </row>
    <row r="151" spans="17:18" ht="13.5">
      <c r="Q151" s="1">
        <v>27.1999999999998</v>
      </c>
      <c r="R151" s="1">
        <f t="shared" si="2"/>
        <v>0.8374999999999959</v>
      </c>
    </row>
    <row r="152" spans="17:18" ht="13.5">
      <c r="Q152" s="1">
        <v>27.0999999999998</v>
      </c>
      <c r="R152" s="1">
        <f t="shared" si="2"/>
        <v>0.8377499999999959</v>
      </c>
    </row>
    <row r="153" spans="17:18" ht="13.5">
      <c r="Q153" s="1">
        <v>26.9999999999998</v>
      </c>
      <c r="R153" s="1">
        <f t="shared" si="2"/>
        <v>0.8379999999999959</v>
      </c>
    </row>
    <row r="154" spans="17:18" ht="13.5">
      <c r="Q154" s="1">
        <v>26.8999999999998</v>
      </c>
      <c r="R154" s="1">
        <f t="shared" si="2"/>
        <v>0.8382499999999958</v>
      </c>
    </row>
    <row r="155" spans="17:18" ht="13.5">
      <c r="Q155" s="1">
        <v>26.7999999999998</v>
      </c>
      <c r="R155" s="1">
        <f t="shared" si="2"/>
        <v>0.8384999999999958</v>
      </c>
    </row>
    <row r="156" spans="17:18" ht="13.5">
      <c r="Q156" s="1">
        <v>26.6999999999998</v>
      </c>
      <c r="R156" s="1">
        <f t="shared" si="2"/>
        <v>0.8387499999999958</v>
      </c>
    </row>
    <row r="157" spans="17:18" ht="13.5">
      <c r="Q157" s="1">
        <v>26.5999999999998</v>
      </c>
      <c r="R157" s="1">
        <f t="shared" si="2"/>
        <v>0.8389999999999957</v>
      </c>
    </row>
    <row r="158" spans="17:18" ht="13.5">
      <c r="Q158" s="1">
        <v>26.4999999999998</v>
      </c>
      <c r="R158" s="1">
        <f t="shared" si="2"/>
        <v>0.8392499999999957</v>
      </c>
    </row>
    <row r="159" spans="17:18" ht="13.5">
      <c r="Q159" s="1">
        <v>26.3999999999998</v>
      </c>
      <c r="R159" s="1">
        <f t="shared" si="2"/>
        <v>0.8394999999999957</v>
      </c>
    </row>
    <row r="160" spans="17:18" ht="13.5">
      <c r="Q160" s="1">
        <v>26.2999999999998</v>
      </c>
      <c r="R160" s="1">
        <f t="shared" si="2"/>
        <v>0.8397499999999957</v>
      </c>
    </row>
    <row r="161" spans="17:18" ht="13.5">
      <c r="Q161" s="1">
        <v>26.1999999999998</v>
      </c>
      <c r="R161" s="1">
        <f t="shared" si="2"/>
        <v>0.8399999999999956</v>
      </c>
    </row>
    <row r="162" spans="17:18" ht="13.5">
      <c r="Q162" s="1">
        <v>26.0999999999998</v>
      </c>
      <c r="R162" s="1">
        <f t="shared" si="2"/>
        <v>0.8402499999999956</v>
      </c>
    </row>
    <row r="163" spans="17:18" ht="13.5">
      <c r="Q163" s="1">
        <v>25.9999999999998</v>
      </c>
      <c r="R163" s="1">
        <f t="shared" si="2"/>
        <v>0.8404999999999956</v>
      </c>
    </row>
    <row r="164" spans="17:18" ht="13.5">
      <c r="Q164" s="1">
        <v>25.8999999999998</v>
      </c>
      <c r="R164" s="1">
        <f t="shared" si="2"/>
        <v>0.8407499999999956</v>
      </c>
    </row>
    <row r="165" spans="17:18" ht="13.5">
      <c r="Q165" s="1">
        <v>25.7999999999998</v>
      </c>
      <c r="R165" s="1">
        <f t="shared" si="2"/>
        <v>0.8409999999999955</v>
      </c>
    </row>
    <row r="166" spans="17:18" ht="13.5">
      <c r="Q166" s="1">
        <v>25.6999999999998</v>
      </c>
      <c r="R166" s="1">
        <f t="shared" si="2"/>
        <v>0.8412499999999955</v>
      </c>
    </row>
    <row r="167" spans="17:18" ht="13.5">
      <c r="Q167" s="1">
        <v>25.5999999999998</v>
      </c>
      <c r="R167" s="1">
        <f t="shared" si="2"/>
        <v>0.8414999999999955</v>
      </c>
    </row>
    <row r="168" spans="17:18" ht="13.5">
      <c r="Q168" s="1">
        <v>25.4999999999998</v>
      </c>
      <c r="R168" s="1">
        <f t="shared" si="2"/>
        <v>0.8417499999999954</v>
      </c>
    </row>
    <row r="169" spans="17:18" ht="13.5">
      <c r="Q169" s="1">
        <v>25.3999999999998</v>
      </c>
      <c r="R169" s="1">
        <f t="shared" si="2"/>
        <v>0.8419999999999954</v>
      </c>
    </row>
    <row r="170" spans="17:18" ht="13.5">
      <c r="Q170" s="1">
        <v>25.2999999999998</v>
      </c>
      <c r="R170" s="1">
        <f t="shared" si="2"/>
        <v>0.8422499999999954</v>
      </c>
    </row>
    <row r="171" spans="17:18" ht="13.5">
      <c r="Q171" s="1">
        <v>25.1999999999998</v>
      </c>
      <c r="R171" s="1">
        <f t="shared" si="2"/>
        <v>0.8424999999999954</v>
      </c>
    </row>
    <row r="172" spans="17:18" ht="13.5">
      <c r="Q172" s="1">
        <v>25.0999999999998</v>
      </c>
      <c r="R172" s="1">
        <f t="shared" si="2"/>
        <v>0.8427499999999953</v>
      </c>
    </row>
    <row r="173" spans="17:18" ht="13.5">
      <c r="Q173" s="1">
        <v>24.9999999999998</v>
      </c>
      <c r="R173" s="1">
        <f t="shared" si="2"/>
        <v>0.8429999999999953</v>
      </c>
    </row>
    <row r="174" spans="17:18" ht="13.5">
      <c r="Q174" s="1">
        <v>24.8999999999998</v>
      </c>
      <c r="R174" s="1">
        <f t="shared" si="2"/>
        <v>0.8432499999999953</v>
      </c>
    </row>
    <row r="175" spans="17:18" ht="13.5">
      <c r="Q175" s="1">
        <v>24.7999999999998</v>
      </c>
      <c r="R175" s="1">
        <f t="shared" si="2"/>
        <v>0.8434999999999953</v>
      </c>
    </row>
    <row r="176" spans="17:18" ht="13.5">
      <c r="Q176" s="1">
        <v>24.6999999999998</v>
      </c>
      <c r="R176" s="1">
        <f t="shared" si="2"/>
        <v>0.8437499999999952</v>
      </c>
    </row>
    <row r="177" spans="17:18" ht="13.5">
      <c r="Q177" s="1">
        <v>24.5999999999997</v>
      </c>
      <c r="R177" s="1">
        <f t="shared" si="2"/>
        <v>0.8439999999999952</v>
      </c>
    </row>
    <row r="178" spans="17:18" ht="13.5">
      <c r="Q178" s="1">
        <v>24.4999999999997</v>
      </c>
      <c r="R178" s="1">
        <f t="shared" si="2"/>
        <v>0.8442499999999952</v>
      </c>
    </row>
    <row r="179" spans="17:18" ht="13.5">
      <c r="Q179" s="1">
        <v>24.3999999999997</v>
      </c>
      <c r="R179" s="1">
        <f t="shared" si="2"/>
        <v>0.8444999999999951</v>
      </c>
    </row>
    <row r="180" spans="17:18" ht="13.5">
      <c r="Q180" s="1">
        <v>24.2999999999997</v>
      </c>
      <c r="R180" s="1">
        <f t="shared" si="2"/>
        <v>0.8447499999999951</v>
      </c>
    </row>
    <row r="181" spans="17:18" ht="13.5">
      <c r="Q181" s="1">
        <v>24.1999999999997</v>
      </c>
      <c r="R181" s="1">
        <f t="shared" si="2"/>
        <v>0.8449999999999951</v>
      </c>
    </row>
    <row r="182" spans="17:18" ht="13.5">
      <c r="Q182" s="1">
        <v>24.0999999999997</v>
      </c>
      <c r="R182" s="1">
        <f t="shared" si="2"/>
        <v>0.8452499999999951</v>
      </c>
    </row>
    <row r="183" spans="17:18" ht="13.5">
      <c r="Q183" s="1">
        <v>23.9999999999997</v>
      </c>
      <c r="R183" s="1">
        <f t="shared" si="2"/>
        <v>0.845499999999995</v>
      </c>
    </row>
    <row r="184" spans="17:18" ht="13.5">
      <c r="Q184" s="1">
        <v>23.8999999999997</v>
      </c>
      <c r="R184" s="1">
        <f t="shared" si="2"/>
        <v>0.845749999999995</v>
      </c>
    </row>
    <row r="185" spans="17:18" ht="13.5">
      <c r="Q185" s="1">
        <v>23.7999999999997</v>
      </c>
      <c r="R185" s="1">
        <f t="shared" si="2"/>
        <v>0.845999999999995</v>
      </c>
    </row>
    <row r="186" spans="17:18" ht="13.5">
      <c r="Q186" s="1">
        <v>23.6999999999997</v>
      </c>
      <c r="R186" s="1">
        <f t="shared" si="2"/>
        <v>0.846249999999995</v>
      </c>
    </row>
    <row r="187" spans="17:18" ht="13.5">
      <c r="Q187" s="1">
        <v>23.5999999999997</v>
      </c>
      <c r="R187" s="1">
        <f t="shared" si="2"/>
        <v>0.8464999999999949</v>
      </c>
    </row>
    <row r="188" spans="17:18" ht="13.5">
      <c r="Q188" s="1">
        <v>23.4999999999997</v>
      </c>
      <c r="R188" s="1">
        <f t="shared" si="2"/>
        <v>0.8467499999999949</v>
      </c>
    </row>
    <row r="189" spans="17:18" ht="13.5">
      <c r="Q189" s="1">
        <v>23.3999999999997</v>
      </c>
      <c r="R189" s="1">
        <f t="shared" si="2"/>
        <v>0.8469999999999949</v>
      </c>
    </row>
    <row r="190" spans="17:18" ht="13.5">
      <c r="Q190" s="1">
        <v>23.2999999999997</v>
      </c>
      <c r="R190" s="1">
        <f t="shared" si="2"/>
        <v>0.8472499999999948</v>
      </c>
    </row>
    <row r="191" spans="17:18" ht="13.5">
      <c r="Q191" s="1">
        <v>23.1999999999997</v>
      </c>
      <c r="R191" s="1">
        <f t="shared" si="2"/>
        <v>0.8474999999999948</v>
      </c>
    </row>
    <row r="192" spans="17:18" ht="13.5">
      <c r="Q192" s="1">
        <v>23.0999999999997</v>
      </c>
      <c r="R192" s="1">
        <f t="shared" si="2"/>
        <v>0.8477499999999948</v>
      </c>
    </row>
    <row r="193" spans="17:18" ht="13.5">
      <c r="Q193" s="1">
        <v>22.9999999999997</v>
      </c>
      <c r="R193" s="1">
        <f t="shared" si="2"/>
        <v>0.8479999999999948</v>
      </c>
    </row>
    <row r="194" spans="17:18" ht="13.5">
      <c r="Q194" s="1">
        <v>22.8999999999997</v>
      </c>
      <c r="R194" s="1">
        <f aca="true" t="shared" si="3" ref="R194:R212">R193+0.00025</f>
        <v>0.8482499999999947</v>
      </c>
    </row>
    <row r="195" spans="17:18" ht="13.5">
      <c r="Q195" s="1">
        <v>22.7999999999997</v>
      </c>
      <c r="R195" s="1">
        <f t="shared" si="3"/>
        <v>0.8484999999999947</v>
      </c>
    </row>
    <row r="196" spans="17:18" ht="13.5">
      <c r="Q196" s="1">
        <v>22.6999999999997</v>
      </c>
      <c r="R196" s="1">
        <f t="shared" si="3"/>
        <v>0.8487499999999947</v>
      </c>
    </row>
    <row r="197" spans="17:18" ht="13.5">
      <c r="Q197" s="1">
        <v>22.5999999999997</v>
      </c>
      <c r="R197" s="1">
        <f t="shared" si="3"/>
        <v>0.8489999999999946</v>
      </c>
    </row>
    <row r="198" spans="17:18" ht="13.5">
      <c r="Q198" s="1">
        <v>22.4999999999997</v>
      </c>
      <c r="R198" s="1">
        <f t="shared" si="3"/>
        <v>0.8492499999999946</v>
      </c>
    </row>
    <row r="199" spans="17:18" ht="13.5">
      <c r="Q199" s="1">
        <v>22.3999999999997</v>
      </c>
      <c r="R199" s="1">
        <f t="shared" si="3"/>
        <v>0.8494999999999946</v>
      </c>
    </row>
    <row r="200" spans="17:18" ht="13.5">
      <c r="Q200" s="1">
        <v>22.2999999999997</v>
      </c>
      <c r="R200" s="1">
        <f t="shared" si="3"/>
        <v>0.8497499999999946</v>
      </c>
    </row>
    <row r="201" spans="17:18" ht="13.5">
      <c r="Q201" s="1">
        <v>22.1999999999997</v>
      </c>
      <c r="R201" s="1">
        <f t="shared" si="3"/>
        <v>0.8499999999999945</v>
      </c>
    </row>
    <row r="202" spans="17:18" ht="13.5">
      <c r="Q202" s="1">
        <v>22.0999999999997</v>
      </c>
      <c r="R202" s="1">
        <f t="shared" si="3"/>
        <v>0.8502499999999945</v>
      </c>
    </row>
    <row r="203" spans="17:18" ht="13.5">
      <c r="Q203" s="1">
        <v>21.9999999999997</v>
      </c>
      <c r="R203" s="1">
        <f t="shared" si="3"/>
        <v>0.8504999999999945</v>
      </c>
    </row>
    <row r="204" spans="17:18" ht="13.5">
      <c r="Q204" s="1">
        <v>21.8999999999997</v>
      </c>
      <c r="R204" s="1">
        <f t="shared" si="3"/>
        <v>0.8507499999999945</v>
      </c>
    </row>
    <row r="205" spans="17:18" ht="13.5">
      <c r="Q205" s="1">
        <v>21.7999999999997</v>
      </c>
      <c r="R205" s="1">
        <f t="shared" si="3"/>
        <v>0.8509999999999944</v>
      </c>
    </row>
    <row r="206" spans="17:18" ht="13.5">
      <c r="Q206" s="1">
        <v>21.6999999999997</v>
      </c>
      <c r="R206" s="1">
        <f t="shared" si="3"/>
        <v>0.8512499999999944</v>
      </c>
    </row>
    <row r="207" spans="17:18" ht="13.5">
      <c r="Q207" s="1">
        <v>21.5999999999997</v>
      </c>
      <c r="R207" s="1">
        <f t="shared" si="3"/>
        <v>0.8514999999999944</v>
      </c>
    </row>
    <row r="208" spans="17:18" ht="13.5">
      <c r="Q208" s="1">
        <v>21.4999999999997</v>
      </c>
      <c r="R208" s="1">
        <f t="shared" si="3"/>
        <v>0.8517499999999943</v>
      </c>
    </row>
    <row r="209" spans="17:18" ht="13.5">
      <c r="Q209" s="1">
        <v>21.3999999999997</v>
      </c>
      <c r="R209" s="1">
        <f t="shared" si="3"/>
        <v>0.8519999999999943</v>
      </c>
    </row>
    <row r="210" spans="17:18" ht="13.5">
      <c r="Q210" s="1">
        <v>21.2999999999997</v>
      </c>
      <c r="R210" s="1">
        <f t="shared" si="3"/>
        <v>0.8522499999999943</v>
      </c>
    </row>
    <row r="211" spans="17:18" ht="13.5">
      <c r="Q211" s="1">
        <v>21.1999999999997</v>
      </c>
      <c r="R211" s="1">
        <f t="shared" si="3"/>
        <v>0.8524999999999943</v>
      </c>
    </row>
    <row r="212" spans="17:18" ht="13.5">
      <c r="Q212" s="1">
        <v>21.0999999999997</v>
      </c>
      <c r="R212" s="1">
        <f t="shared" si="3"/>
        <v>0.8527499999999942</v>
      </c>
    </row>
    <row r="213" spans="17:18" ht="13.5">
      <c r="Q213" s="1">
        <v>20.9999999999997</v>
      </c>
      <c r="R213" s="1">
        <f aca="true" t="shared" si="4" ref="R213:R244">R212+0.00045</f>
        <v>0.8531999999999942</v>
      </c>
    </row>
    <row r="214" spans="17:18" ht="13.5">
      <c r="Q214" s="1">
        <v>20.8999999999997</v>
      </c>
      <c r="R214" s="1">
        <f t="shared" si="4"/>
        <v>0.8536499999999941</v>
      </c>
    </row>
    <row r="215" spans="17:18" ht="13.5">
      <c r="Q215" s="1">
        <v>20.7999999999997</v>
      </c>
      <c r="R215" s="1">
        <f t="shared" si="4"/>
        <v>0.8540999999999941</v>
      </c>
    </row>
    <row r="216" spans="17:18" ht="13.5">
      <c r="Q216" s="1">
        <v>20.6999999999997</v>
      </c>
      <c r="R216" s="1">
        <f t="shared" si="4"/>
        <v>0.854549999999994</v>
      </c>
    </row>
    <row r="217" spans="17:18" ht="13.5">
      <c r="Q217" s="1">
        <v>20.5999999999997</v>
      </c>
      <c r="R217" s="1">
        <f t="shared" si="4"/>
        <v>0.854999999999994</v>
      </c>
    </row>
    <row r="218" spans="17:18" ht="13.5">
      <c r="Q218" s="1">
        <v>20.4999999999997</v>
      </c>
      <c r="R218" s="1">
        <f t="shared" si="4"/>
        <v>0.8554499999999939</v>
      </c>
    </row>
    <row r="219" spans="17:18" ht="13.5">
      <c r="Q219" s="1">
        <v>20.3999999999997</v>
      </c>
      <c r="R219" s="1">
        <f t="shared" si="4"/>
        <v>0.8558999999999939</v>
      </c>
    </row>
    <row r="220" spans="17:18" ht="13.5">
      <c r="Q220" s="1">
        <v>20.2999999999997</v>
      </c>
      <c r="R220" s="1">
        <f t="shared" si="4"/>
        <v>0.8563499999999938</v>
      </c>
    </row>
    <row r="221" spans="17:18" ht="13.5">
      <c r="Q221" s="1">
        <v>20.1999999999997</v>
      </c>
      <c r="R221" s="1">
        <f t="shared" si="4"/>
        <v>0.8567999999999938</v>
      </c>
    </row>
    <row r="222" spans="17:18" ht="13.5">
      <c r="Q222" s="1">
        <v>20.0999999999997</v>
      </c>
      <c r="R222" s="1">
        <f t="shared" si="4"/>
        <v>0.8572499999999937</v>
      </c>
    </row>
    <row r="223" spans="17:18" ht="13.5">
      <c r="Q223" s="1">
        <v>19.9999999999997</v>
      </c>
      <c r="R223" s="1">
        <f t="shared" si="4"/>
        <v>0.8576999999999937</v>
      </c>
    </row>
    <row r="224" spans="17:18" ht="13.5">
      <c r="Q224" s="1">
        <v>19.8999999999997</v>
      </c>
      <c r="R224" s="1">
        <f t="shared" si="4"/>
        <v>0.8581499999999936</v>
      </c>
    </row>
    <row r="225" spans="17:18" ht="13.5">
      <c r="Q225" s="1">
        <v>19.7999999999997</v>
      </c>
      <c r="R225" s="1">
        <f t="shared" si="4"/>
        <v>0.8585999999999936</v>
      </c>
    </row>
    <row r="226" spans="17:18" ht="13.5">
      <c r="Q226" s="1">
        <v>19.6999999999997</v>
      </c>
      <c r="R226" s="1">
        <f t="shared" si="4"/>
        <v>0.8590499999999935</v>
      </c>
    </row>
    <row r="227" spans="17:18" ht="13.5">
      <c r="Q227" s="1">
        <v>19.5999999999997</v>
      </c>
      <c r="R227" s="1">
        <f t="shared" si="4"/>
        <v>0.8594999999999935</v>
      </c>
    </row>
    <row r="228" spans="17:18" ht="13.5">
      <c r="Q228" s="1">
        <v>19.4999999999997</v>
      </c>
      <c r="R228" s="1">
        <f t="shared" si="4"/>
        <v>0.8599499999999934</v>
      </c>
    </row>
    <row r="229" spans="17:18" ht="13.5">
      <c r="Q229" s="1">
        <v>19.3999999999997</v>
      </c>
      <c r="R229" s="1">
        <f t="shared" si="4"/>
        <v>0.8603999999999934</v>
      </c>
    </row>
    <row r="230" spans="17:18" ht="13.5">
      <c r="Q230" s="1">
        <v>19.2999999999997</v>
      </c>
      <c r="R230" s="1">
        <f t="shared" si="4"/>
        <v>0.8608499999999933</v>
      </c>
    </row>
    <row r="231" spans="17:18" ht="13.5">
      <c r="Q231" s="1">
        <v>19.1999999999997</v>
      </c>
      <c r="R231" s="1">
        <f t="shared" si="4"/>
        <v>0.8612999999999933</v>
      </c>
    </row>
    <row r="232" spans="17:18" ht="13.5">
      <c r="Q232" s="1">
        <v>19.0999999999997</v>
      </c>
      <c r="R232" s="1">
        <f t="shared" si="4"/>
        <v>0.8617499999999932</v>
      </c>
    </row>
    <row r="233" spans="17:18" ht="13.5">
      <c r="Q233" s="1">
        <v>18.9999999999997</v>
      </c>
      <c r="R233" s="1">
        <f t="shared" si="4"/>
        <v>0.8621999999999932</v>
      </c>
    </row>
    <row r="234" spans="17:18" ht="13.5">
      <c r="Q234" s="1">
        <v>18.8999999999997</v>
      </c>
      <c r="R234" s="1">
        <f t="shared" si="4"/>
        <v>0.8626499999999931</v>
      </c>
    </row>
    <row r="235" spans="17:18" ht="13.5">
      <c r="Q235" s="1">
        <v>18.7999999999997</v>
      </c>
      <c r="R235" s="1">
        <f t="shared" si="4"/>
        <v>0.8630999999999931</v>
      </c>
    </row>
    <row r="236" spans="17:18" ht="13.5">
      <c r="Q236" s="1">
        <v>18.6999999999997</v>
      </c>
      <c r="R236" s="1">
        <f t="shared" si="4"/>
        <v>0.863549999999993</v>
      </c>
    </row>
    <row r="237" spans="17:18" ht="13.5">
      <c r="Q237" s="1">
        <v>18.5999999999997</v>
      </c>
      <c r="R237" s="1">
        <f t="shared" si="4"/>
        <v>0.863999999999993</v>
      </c>
    </row>
    <row r="238" spans="17:18" ht="13.5">
      <c r="Q238" s="1">
        <v>18.4999999999997</v>
      </c>
      <c r="R238" s="1">
        <f t="shared" si="4"/>
        <v>0.864449999999993</v>
      </c>
    </row>
    <row r="239" spans="17:18" ht="13.5">
      <c r="Q239" s="1">
        <v>18.3999999999997</v>
      </c>
      <c r="R239" s="1">
        <f t="shared" si="4"/>
        <v>0.8648999999999929</v>
      </c>
    </row>
    <row r="240" spans="17:18" ht="13.5">
      <c r="Q240" s="1">
        <v>18.2999999999997</v>
      </c>
      <c r="R240" s="1">
        <f t="shared" si="4"/>
        <v>0.8653499999999928</v>
      </c>
    </row>
    <row r="241" spans="17:18" ht="13.5">
      <c r="Q241" s="1">
        <v>18.1999999999997</v>
      </c>
      <c r="R241" s="1">
        <f t="shared" si="4"/>
        <v>0.8657999999999928</v>
      </c>
    </row>
    <row r="242" spans="17:18" ht="13.5">
      <c r="Q242" s="1">
        <v>18.0999999999997</v>
      </c>
      <c r="R242" s="1">
        <f t="shared" si="4"/>
        <v>0.8662499999999927</v>
      </c>
    </row>
    <row r="243" spans="17:18" ht="13.5">
      <c r="Q243" s="1">
        <v>17.9999999999997</v>
      </c>
      <c r="R243" s="1">
        <f t="shared" si="4"/>
        <v>0.8666999999999927</v>
      </c>
    </row>
    <row r="244" spans="17:18" ht="13.5">
      <c r="Q244" s="1">
        <v>17.8999999999997</v>
      </c>
      <c r="R244" s="1">
        <f t="shared" si="4"/>
        <v>0.8671499999999926</v>
      </c>
    </row>
    <row r="245" spans="17:18" ht="13.5">
      <c r="Q245" s="1">
        <v>17.7999999999997</v>
      </c>
      <c r="R245" s="1">
        <f aca="true" t="shared" si="5" ref="R245:R276">R244+0.00045</f>
        <v>0.8675999999999926</v>
      </c>
    </row>
    <row r="246" spans="17:18" ht="13.5">
      <c r="Q246" s="1">
        <v>17.6999999999997</v>
      </c>
      <c r="R246" s="1">
        <f t="shared" si="5"/>
        <v>0.8680499999999925</v>
      </c>
    </row>
    <row r="247" spans="17:18" ht="13.5">
      <c r="Q247" s="1">
        <v>17.5999999999997</v>
      </c>
      <c r="R247" s="1">
        <f t="shared" si="5"/>
        <v>0.8684999999999925</v>
      </c>
    </row>
    <row r="248" spans="17:18" ht="13.5">
      <c r="Q248" s="1">
        <v>17.4999999999997</v>
      </c>
      <c r="R248" s="1">
        <f t="shared" si="5"/>
        <v>0.8689499999999925</v>
      </c>
    </row>
    <row r="249" spans="17:18" ht="13.5">
      <c r="Q249" s="1">
        <v>17.3999999999996</v>
      </c>
      <c r="R249" s="1">
        <f t="shared" si="5"/>
        <v>0.8693999999999924</v>
      </c>
    </row>
    <row r="250" spans="17:18" ht="13.5">
      <c r="Q250" s="1">
        <v>17.2999999999996</v>
      </c>
      <c r="R250" s="1">
        <f t="shared" si="5"/>
        <v>0.8698499999999924</v>
      </c>
    </row>
    <row r="251" spans="17:18" ht="13.5">
      <c r="Q251" s="1">
        <v>17.1999999999996</v>
      </c>
      <c r="R251" s="1">
        <f t="shared" si="5"/>
        <v>0.8702999999999923</v>
      </c>
    </row>
    <row r="252" spans="17:18" ht="13.5">
      <c r="Q252" s="1">
        <v>17.0999999999996</v>
      </c>
      <c r="R252" s="1">
        <f t="shared" si="5"/>
        <v>0.8707499999999923</v>
      </c>
    </row>
    <row r="253" spans="17:18" ht="13.5">
      <c r="Q253" s="1">
        <v>16.9999999999996</v>
      </c>
      <c r="R253" s="1">
        <f t="shared" si="5"/>
        <v>0.8711999999999922</v>
      </c>
    </row>
    <row r="254" spans="17:18" ht="13.5">
      <c r="Q254" s="1">
        <v>16.8999999999996</v>
      </c>
      <c r="R254" s="1">
        <f t="shared" si="5"/>
        <v>0.8716499999999922</v>
      </c>
    </row>
    <row r="255" spans="17:18" ht="13.5">
      <c r="Q255" s="1">
        <v>16.7999999999996</v>
      </c>
      <c r="R255" s="1">
        <f t="shared" si="5"/>
        <v>0.8720999999999921</v>
      </c>
    </row>
    <row r="256" spans="17:18" ht="13.5">
      <c r="Q256" s="1">
        <v>16.6999999999996</v>
      </c>
      <c r="R256" s="1">
        <f t="shared" si="5"/>
        <v>0.872549999999992</v>
      </c>
    </row>
    <row r="257" spans="17:18" ht="13.5">
      <c r="Q257" s="1">
        <v>16.5999999999996</v>
      </c>
      <c r="R257" s="1">
        <f t="shared" si="5"/>
        <v>0.872999999999992</v>
      </c>
    </row>
    <row r="258" spans="17:18" ht="13.5">
      <c r="Q258" s="1">
        <v>16.4999999999996</v>
      </c>
      <c r="R258" s="1">
        <f t="shared" si="5"/>
        <v>0.873449999999992</v>
      </c>
    </row>
    <row r="259" spans="17:18" ht="13.5">
      <c r="Q259" s="1">
        <v>16.3999999999996</v>
      </c>
      <c r="R259" s="1">
        <f t="shared" si="5"/>
        <v>0.8738999999999919</v>
      </c>
    </row>
    <row r="260" spans="17:18" ht="13.5">
      <c r="Q260" s="1">
        <v>16.2999999999996</v>
      </c>
      <c r="R260" s="1">
        <f t="shared" si="5"/>
        <v>0.8743499999999919</v>
      </c>
    </row>
    <row r="261" spans="17:18" ht="13.5">
      <c r="Q261" s="1">
        <v>16.1999999999996</v>
      </c>
      <c r="R261" s="1">
        <f t="shared" si="5"/>
        <v>0.8747999999999918</v>
      </c>
    </row>
    <row r="262" spans="17:18" ht="13.5">
      <c r="Q262" s="1">
        <v>16.0999999999996</v>
      </c>
      <c r="R262" s="1">
        <f t="shared" si="5"/>
        <v>0.8752499999999918</v>
      </c>
    </row>
    <row r="263" spans="17:18" ht="13.5">
      <c r="Q263" s="1">
        <v>15.9999999999996</v>
      </c>
      <c r="R263" s="1">
        <f t="shared" si="5"/>
        <v>0.8756999999999917</v>
      </c>
    </row>
    <row r="264" spans="17:18" ht="13.5">
      <c r="Q264" s="1">
        <v>15.8999999999996</v>
      </c>
      <c r="R264" s="1">
        <f t="shared" si="5"/>
        <v>0.8761499999999917</v>
      </c>
    </row>
    <row r="265" spans="17:18" ht="13.5">
      <c r="Q265" s="1">
        <v>15.7999999999996</v>
      </c>
      <c r="R265" s="1">
        <f t="shared" si="5"/>
        <v>0.8765999999999916</v>
      </c>
    </row>
    <row r="266" spans="17:18" ht="13.5">
      <c r="Q266" s="1">
        <v>15.6999999999996</v>
      </c>
      <c r="R266" s="1">
        <f t="shared" si="5"/>
        <v>0.8770499999999916</v>
      </c>
    </row>
    <row r="267" spans="17:18" ht="13.5">
      <c r="Q267" s="1">
        <v>15.5999999999996</v>
      </c>
      <c r="R267" s="1">
        <f t="shared" si="5"/>
        <v>0.8774999999999915</v>
      </c>
    </row>
    <row r="268" spans="17:18" ht="13.5">
      <c r="Q268" s="1">
        <v>15.4999999999996</v>
      </c>
      <c r="R268" s="1">
        <f t="shared" si="5"/>
        <v>0.8779499999999915</v>
      </c>
    </row>
    <row r="269" spans="17:18" ht="13.5">
      <c r="Q269" s="1">
        <v>15.3999999999996</v>
      </c>
      <c r="R269" s="1">
        <f t="shared" si="5"/>
        <v>0.8783999999999914</v>
      </c>
    </row>
    <row r="270" spans="17:18" ht="13.5">
      <c r="Q270" s="1">
        <v>15.2999999999996</v>
      </c>
      <c r="R270" s="1">
        <f t="shared" si="5"/>
        <v>0.8788499999999914</v>
      </c>
    </row>
    <row r="271" spans="17:18" ht="13.5">
      <c r="Q271" s="1">
        <v>15.1999999999996</v>
      </c>
      <c r="R271" s="1">
        <f t="shared" si="5"/>
        <v>0.8792999999999913</v>
      </c>
    </row>
    <row r="272" spans="17:18" ht="13.5">
      <c r="Q272" s="1">
        <v>15.0999999999996</v>
      </c>
      <c r="R272" s="1">
        <f t="shared" si="5"/>
        <v>0.8797499999999913</v>
      </c>
    </row>
    <row r="273" spans="17:18" ht="13.5">
      <c r="Q273" s="1">
        <v>14.9999999999996</v>
      </c>
      <c r="R273" s="1">
        <f t="shared" si="5"/>
        <v>0.8801999999999912</v>
      </c>
    </row>
    <row r="274" spans="17:18" ht="13.5">
      <c r="Q274" s="1">
        <v>14.8999999999996</v>
      </c>
      <c r="R274" s="1">
        <f t="shared" si="5"/>
        <v>0.8806499999999912</v>
      </c>
    </row>
    <row r="275" spans="17:18" ht="13.5">
      <c r="Q275" s="1">
        <v>14.7999999999996</v>
      </c>
      <c r="R275" s="1">
        <f t="shared" si="5"/>
        <v>0.8810999999999911</v>
      </c>
    </row>
    <row r="276" spans="17:18" ht="13.5">
      <c r="Q276" s="1">
        <v>14.6999999999996</v>
      </c>
      <c r="R276" s="1">
        <f t="shared" si="5"/>
        <v>0.8815499999999911</v>
      </c>
    </row>
    <row r="277" spans="17:18" ht="13.5">
      <c r="Q277" s="1">
        <v>14.5999999999996</v>
      </c>
      <c r="R277" s="1">
        <f aca="true" t="shared" si="6" ref="R277:R308">R276+0.00045</f>
        <v>0.881999999999991</v>
      </c>
    </row>
    <row r="278" spans="17:18" ht="13.5">
      <c r="Q278" s="1">
        <v>14.4999999999996</v>
      </c>
      <c r="R278" s="1">
        <f t="shared" si="6"/>
        <v>0.882449999999991</v>
      </c>
    </row>
    <row r="279" spans="17:18" ht="13.5">
      <c r="Q279" s="1">
        <v>14.3999999999996</v>
      </c>
      <c r="R279" s="1">
        <f t="shared" si="6"/>
        <v>0.8828999999999909</v>
      </c>
    </row>
    <row r="280" spans="17:18" ht="13.5">
      <c r="Q280" s="1">
        <v>14.2999999999996</v>
      </c>
      <c r="R280" s="1">
        <f t="shared" si="6"/>
        <v>0.8833499999999909</v>
      </c>
    </row>
    <row r="281" spans="17:18" ht="13.5">
      <c r="Q281" s="1">
        <v>14.1999999999996</v>
      </c>
      <c r="R281" s="1">
        <f t="shared" si="6"/>
        <v>0.8837999999999908</v>
      </c>
    </row>
    <row r="282" spans="17:18" ht="13.5">
      <c r="Q282" s="1">
        <v>14.0999999999996</v>
      </c>
      <c r="R282" s="1">
        <f t="shared" si="6"/>
        <v>0.8842499999999908</v>
      </c>
    </row>
    <row r="283" spans="17:18" ht="13.5">
      <c r="Q283" s="1">
        <v>13.9999999999996</v>
      </c>
      <c r="R283" s="1">
        <f t="shared" si="6"/>
        <v>0.8846999999999907</v>
      </c>
    </row>
    <row r="284" spans="17:18" ht="13.5">
      <c r="Q284" s="1">
        <v>13.8999999999996</v>
      </c>
      <c r="R284" s="1">
        <f t="shared" si="6"/>
        <v>0.8851499999999907</v>
      </c>
    </row>
    <row r="285" spans="17:18" ht="13.5">
      <c r="Q285" s="1">
        <v>13.7999999999996</v>
      </c>
      <c r="R285" s="1">
        <f t="shared" si="6"/>
        <v>0.8855999999999906</v>
      </c>
    </row>
    <row r="286" spans="17:18" ht="13.5">
      <c r="Q286" s="1">
        <v>13.6999999999996</v>
      </c>
      <c r="R286" s="1">
        <f t="shared" si="6"/>
        <v>0.8860499999999906</v>
      </c>
    </row>
    <row r="287" spans="17:18" ht="13.5">
      <c r="Q287" s="1">
        <v>13.5999999999996</v>
      </c>
      <c r="R287" s="1">
        <f t="shared" si="6"/>
        <v>0.8864999999999905</v>
      </c>
    </row>
    <row r="288" spans="17:18" ht="13.5">
      <c r="Q288" s="1">
        <v>13.4999999999996</v>
      </c>
      <c r="R288" s="1">
        <f t="shared" si="6"/>
        <v>0.8869499999999905</v>
      </c>
    </row>
    <row r="289" spans="17:18" ht="13.5">
      <c r="Q289" s="1">
        <v>13.3999999999996</v>
      </c>
      <c r="R289" s="1">
        <f t="shared" si="6"/>
        <v>0.8873999999999904</v>
      </c>
    </row>
    <row r="290" spans="17:18" ht="13.5">
      <c r="Q290" s="1">
        <v>13.2999999999996</v>
      </c>
      <c r="R290" s="1">
        <f t="shared" si="6"/>
        <v>0.8878499999999904</v>
      </c>
    </row>
    <row r="291" spans="17:18" ht="13.5">
      <c r="Q291" s="1">
        <v>13.1999999999996</v>
      </c>
      <c r="R291" s="1">
        <f t="shared" si="6"/>
        <v>0.8882999999999903</v>
      </c>
    </row>
    <row r="292" spans="17:18" ht="13.5">
      <c r="Q292" s="1">
        <v>13.0999999999996</v>
      </c>
      <c r="R292" s="1">
        <f t="shared" si="6"/>
        <v>0.8887499999999903</v>
      </c>
    </row>
    <row r="293" spans="17:18" ht="13.5">
      <c r="Q293" s="1">
        <v>12.9999999999996</v>
      </c>
      <c r="R293" s="1">
        <f t="shared" si="6"/>
        <v>0.8891999999999902</v>
      </c>
    </row>
    <row r="294" spans="17:18" ht="13.5">
      <c r="Q294" s="1">
        <v>12.8999999999996</v>
      </c>
      <c r="R294" s="1">
        <f t="shared" si="6"/>
        <v>0.8896499999999902</v>
      </c>
    </row>
    <row r="295" spans="17:18" ht="13.5">
      <c r="Q295" s="1">
        <v>12.7999999999996</v>
      </c>
      <c r="R295" s="1">
        <f t="shared" si="6"/>
        <v>0.8900999999999901</v>
      </c>
    </row>
    <row r="296" spans="17:18" ht="13.5">
      <c r="Q296" s="1">
        <v>12.6999999999996</v>
      </c>
      <c r="R296" s="1">
        <f t="shared" si="6"/>
        <v>0.8905499999999901</v>
      </c>
    </row>
    <row r="297" spans="17:18" ht="13.5">
      <c r="Q297" s="1">
        <v>12.5999999999996</v>
      </c>
      <c r="R297" s="1">
        <f t="shared" si="6"/>
        <v>0.89099999999999</v>
      </c>
    </row>
    <row r="298" spans="17:18" ht="13.5">
      <c r="Q298" s="1">
        <v>12.4999999999996</v>
      </c>
      <c r="R298" s="1">
        <f t="shared" si="6"/>
        <v>0.89144999999999</v>
      </c>
    </row>
    <row r="299" spans="17:18" ht="13.5">
      <c r="Q299" s="1">
        <v>12.3999999999996</v>
      </c>
      <c r="R299" s="1">
        <f t="shared" si="6"/>
        <v>0.8918999999999899</v>
      </c>
    </row>
    <row r="300" spans="17:18" ht="13.5">
      <c r="Q300" s="1">
        <v>12.2999999999996</v>
      </c>
      <c r="R300" s="1">
        <f t="shared" si="6"/>
        <v>0.8923499999999899</v>
      </c>
    </row>
    <row r="301" spans="17:18" ht="13.5">
      <c r="Q301" s="1">
        <v>12.1999999999996</v>
      </c>
      <c r="R301" s="1">
        <f t="shared" si="6"/>
        <v>0.8927999999999898</v>
      </c>
    </row>
    <row r="302" spans="17:18" ht="13.5">
      <c r="Q302" s="1">
        <v>12.0999999999996</v>
      </c>
      <c r="R302" s="1">
        <f t="shared" si="6"/>
        <v>0.8932499999999898</v>
      </c>
    </row>
    <row r="303" spans="17:18" ht="13.5">
      <c r="Q303" s="1">
        <v>11.9999999999996</v>
      </c>
      <c r="R303" s="1">
        <f t="shared" si="6"/>
        <v>0.8936999999999897</v>
      </c>
    </row>
    <row r="304" spans="17:18" ht="13.5">
      <c r="Q304" s="1">
        <v>11.8999999999996</v>
      </c>
      <c r="R304" s="1">
        <f t="shared" si="6"/>
        <v>0.8941499999999897</v>
      </c>
    </row>
    <row r="305" spans="17:18" ht="13.5">
      <c r="Q305" s="1">
        <v>11.7999999999996</v>
      </c>
      <c r="R305" s="1">
        <f t="shared" si="6"/>
        <v>0.8945999999999896</v>
      </c>
    </row>
    <row r="306" spans="17:18" ht="13.5">
      <c r="Q306" s="1">
        <v>11.6999999999996</v>
      </c>
      <c r="R306" s="1">
        <f t="shared" si="6"/>
        <v>0.8950499999999896</v>
      </c>
    </row>
    <row r="307" spans="17:18" ht="13.5">
      <c r="Q307" s="1">
        <v>11.5999999999996</v>
      </c>
      <c r="R307" s="1">
        <f t="shared" si="6"/>
        <v>0.8954999999999895</v>
      </c>
    </row>
    <row r="308" spans="17:18" ht="13.5">
      <c r="Q308" s="1">
        <v>11.4999999999996</v>
      </c>
      <c r="R308" s="1">
        <f t="shared" si="6"/>
        <v>0.8959499999999895</v>
      </c>
    </row>
    <row r="309" spans="17:18" ht="13.5">
      <c r="Q309" s="1">
        <v>11.3999999999996</v>
      </c>
      <c r="R309" s="1">
        <f aca="true" t="shared" si="7" ref="R309:R323">R308+0.00045</f>
        <v>0.8963999999999894</v>
      </c>
    </row>
    <row r="310" spans="17:18" ht="13.5">
      <c r="Q310" s="1">
        <v>11.2999999999996</v>
      </c>
      <c r="R310" s="1">
        <f t="shared" si="7"/>
        <v>0.8968499999999894</v>
      </c>
    </row>
    <row r="311" spans="17:18" ht="13.5">
      <c r="Q311" s="1">
        <v>11.1999999999996</v>
      </c>
      <c r="R311" s="1">
        <f t="shared" si="7"/>
        <v>0.8972999999999893</v>
      </c>
    </row>
    <row r="312" spans="17:18" ht="13.5">
      <c r="Q312" s="1">
        <v>11.0999999999996</v>
      </c>
      <c r="R312" s="1">
        <f t="shared" si="7"/>
        <v>0.8977499999999893</v>
      </c>
    </row>
    <row r="313" spans="17:18" ht="13.5">
      <c r="Q313" s="1">
        <v>10.9999999999996</v>
      </c>
      <c r="R313" s="1">
        <f t="shared" si="7"/>
        <v>0.8981999999999892</v>
      </c>
    </row>
    <row r="314" spans="17:18" ht="13.5">
      <c r="Q314" s="1">
        <v>10.8999999999996</v>
      </c>
      <c r="R314" s="1">
        <f t="shared" si="7"/>
        <v>0.8986499999999892</v>
      </c>
    </row>
    <row r="315" spans="17:18" ht="13.5">
      <c r="Q315" s="1">
        <v>10.7999999999996</v>
      </c>
      <c r="R315" s="1">
        <f t="shared" si="7"/>
        <v>0.8990999999999891</v>
      </c>
    </row>
    <row r="316" spans="17:18" ht="13.5">
      <c r="Q316" s="1">
        <v>10.6999999999996</v>
      </c>
      <c r="R316" s="1">
        <f t="shared" si="7"/>
        <v>0.8995499999999891</v>
      </c>
    </row>
    <row r="317" spans="17:18" ht="13.5">
      <c r="Q317" s="1">
        <v>10.5999999999996</v>
      </c>
      <c r="R317" s="1">
        <f t="shared" si="7"/>
        <v>0.899999999999989</v>
      </c>
    </row>
    <row r="318" spans="17:18" ht="13.5">
      <c r="Q318" s="1">
        <v>10.4999999999996</v>
      </c>
      <c r="R318" s="1">
        <f t="shared" si="7"/>
        <v>0.900449999999989</v>
      </c>
    </row>
    <row r="319" spans="17:18" ht="13.5">
      <c r="Q319" s="1">
        <v>10.3999999999995</v>
      </c>
      <c r="R319" s="1">
        <f t="shared" si="7"/>
        <v>0.9008999999999889</v>
      </c>
    </row>
    <row r="320" spans="17:18" ht="13.5">
      <c r="Q320" s="1">
        <v>10.2999999999995</v>
      </c>
      <c r="R320" s="1">
        <f t="shared" si="7"/>
        <v>0.9013499999999889</v>
      </c>
    </row>
    <row r="321" spans="17:18" ht="13.5">
      <c r="Q321" s="1">
        <v>10.1999999999995</v>
      </c>
      <c r="R321" s="1">
        <f t="shared" si="7"/>
        <v>0.9017999999999888</v>
      </c>
    </row>
    <row r="322" spans="17:18" ht="13.5">
      <c r="Q322" s="1">
        <v>10.0999999999995</v>
      </c>
      <c r="R322" s="1">
        <f t="shared" si="7"/>
        <v>0.9022499999999888</v>
      </c>
    </row>
    <row r="323" spans="17:18" ht="13.5">
      <c r="Q323" s="1">
        <v>9.9999999999995</v>
      </c>
      <c r="R323" s="1">
        <f t="shared" si="7"/>
        <v>0.9026999999999887</v>
      </c>
    </row>
  </sheetData>
  <sheetProtection/>
  <mergeCells count="5">
    <mergeCell ref="C19:D20"/>
    <mergeCell ref="E19:E20"/>
    <mergeCell ref="L17:M18"/>
    <mergeCell ref="C15:D16"/>
    <mergeCell ref="E15:E1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a166329</dc:creator>
  <cp:keywords/>
  <dc:description/>
  <cp:lastModifiedBy>gascuena</cp:lastModifiedBy>
  <cp:lastPrinted>2011-12-12T13:13:48Z</cp:lastPrinted>
  <dcterms:created xsi:type="dcterms:W3CDTF">2011-12-10T11:58:59Z</dcterms:created>
  <dcterms:modified xsi:type="dcterms:W3CDTF">2011-12-12T16:00:50Z</dcterms:modified>
  <cp:category/>
  <cp:version/>
  <cp:contentType/>
  <cp:contentStatus/>
</cp:coreProperties>
</file>