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980" windowHeight="9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<sst xmlns="http://schemas.openxmlformats.org/spreadsheetml/2006/main" count="14" uniqueCount="8">
  <si>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Bilan de ma pratique sportive</t>
  </si>
  <si>
    <t>VELO</t>
  </si>
  <si>
    <t>Km</t>
  </si>
  <si>
    <t>Cumul</t>
  </si>
  <si>
    <t>Dénivelée</t>
  </si>
  <si>
    <t>COURSE A PIED</t>
  </si>
  <si>
    <t>Nb sorties</t>
  </si>
  <si>
    <t>Moyenne km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</si>
</sst>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sz val="14"/>
      <name val="Script MT Bold"/>
      <family val="4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4" fillId="2" borderId="0" xfId="0" applyNumberFormat="1" applyFont="1" applyFill="1" applyAlignment="1">
      <alignment/>
    </xf>
    <xf numFmtId="3" fontId="0" fillId="3" borderId="0" xfId="0" applyNumberFormat="1" applyFill="1" applyAlignment="1">
      <alignment/>
    </xf>
    <xf numFmtId="3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 applyAlignment="1">
      <alignment/>
    </xf>
    <xf numFmtId="17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 horizontal="center" vertical="center" wrapText="1"/>
    </xf>
    <xf numFmtId="164" fontId="0" fillId="3" borderId="0" xfId="0" applyNumberFormat="1" applyFill="1" applyAlignment="1">
      <alignment/>
    </xf>
    <xf numFmtId="17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17" fontId="2" fillId="3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2" fillId="3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 topLeftCell="A1">
      <pane ySplit="4" topLeftCell="BM5" activePane="bottomLeft" state="frozen"/>
      <selection pane="topLeft" activeCell="A1" sqref="A1"/>
      <selection pane="bottomLeft" activeCell="H18" sqref="H18:M18"/>
    </sheetView>
  </sheetViews>
  <sheetFormatPr defaultColWidth="11.421875" defaultRowHeight="12.75"/>
  <cols>
    <col min="7" max="7" width="2.7109375" style="0" customWidth="1"/>
  </cols>
  <sheetData>
    <row r="1" spans="1:13" ht="18">
      <c r="A1" s="1" t="s">
        <v>0</v>
      </c>
      <c r="B1" s="1"/>
      <c r="D1" s="2"/>
      <c r="E1" s="2"/>
      <c r="F1" s="2"/>
      <c r="G1" s="2"/>
      <c r="H1" s="3"/>
      <c r="K1" s="2"/>
      <c r="L1" s="2"/>
      <c r="M1" s="2"/>
    </row>
    <row r="3" spans="3:13" ht="12.75">
      <c r="C3" s="33" t="s">
        <v>1</v>
      </c>
      <c r="D3" s="33"/>
      <c r="E3" s="33"/>
      <c r="F3" s="33"/>
      <c r="G3" s="30"/>
      <c r="H3" s="4"/>
      <c r="I3" s="33" t="s">
        <v>5</v>
      </c>
      <c r="J3" s="33"/>
      <c r="K3" s="33"/>
      <c r="L3" s="33"/>
      <c r="M3" s="33"/>
    </row>
    <row r="4" spans="1:13" ht="25.5">
      <c r="A4" s="5"/>
      <c r="B4" s="5" t="s">
        <v>6</v>
      </c>
      <c r="C4" s="5" t="s">
        <v>2</v>
      </c>
      <c r="D4" s="3" t="s">
        <v>3</v>
      </c>
      <c r="E4" s="3" t="s">
        <v>4</v>
      </c>
      <c r="F4" s="3" t="s">
        <v>3</v>
      </c>
      <c r="G4" s="22"/>
      <c r="H4" s="5" t="s">
        <v>6</v>
      </c>
      <c r="I4" s="5" t="s">
        <v>2</v>
      </c>
      <c r="J4" s="5" t="s">
        <v>7</v>
      </c>
      <c r="K4" s="3" t="s">
        <v>3</v>
      </c>
      <c r="L4" s="3" t="s">
        <v>4</v>
      </c>
      <c r="M4" s="3" t="s">
        <v>3</v>
      </c>
    </row>
    <row r="5" spans="1:13" ht="12.75">
      <c r="A5" s="6">
        <v>42217</v>
      </c>
      <c r="B5" s="7">
        <v>9</v>
      </c>
      <c r="C5" s="8">
        <v>659</v>
      </c>
      <c r="D5" s="10">
        <f aca="true" t="shared" si="0" ref="D5:D11">+D6+C5</f>
        <v>2661</v>
      </c>
      <c r="E5" s="9">
        <v>9920</v>
      </c>
      <c r="F5" s="10">
        <f aca="true" t="shared" si="1" ref="F5:F11">+F6+E5</f>
        <v>19430</v>
      </c>
      <c r="G5" s="11"/>
      <c r="H5" s="12">
        <v>14</v>
      </c>
      <c r="I5" s="8">
        <v>474</v>
      </c>
      <c r="J5" s="13">
        <f aca="true" t="shared" si="2" ref="J5:J12">+I5/H5</f>
        <v>33.857142857142854</v>
      </c>
      <c r="K5" s="10">
        <f aca="true" t="shared" si="3" ref="K5:K11">+K6+I5</f>
        <v>1554</v>
      </c>
      <c r="L5" s="9">
        <v>19680</v>
      </c>
      <c r="M5" s="10">
        <f aca="true" t="shared" si="4" ref="M5:M11">+M6+L5</f>
        <v>76090</v>
      </c>
    </row>
    <row r="6" spans="1:13" ht="12.75">
      <c r="A6" s="14">
        <v>42186</v>
      </c>
      <c r="B6" s="15">
        <v>5</v>
      </c>
      <c r="C6" s="16">
        <v>225</v>
      </c>
      <c r="D6" s="18">
        <f t="shared" si="0"/>
        <v>2002</v>
      </c>
      <c r="E6" s="17">
        <v>1050</v>
      </c>
      <c r="F6" s="18">
        <f t="shared" si="1"/>
        <v>9510</v>
      </c>
      <c r="G6" s="11"/>
      <c r="H6" s="19">
        <v>6</v>
      </c>
      <c r="I6" s="16">
        <v>155</v>
      </c>
      <c r="J6" s="20">
        <f t="shared" si="2"/>
        <v>25.833333333333332</v>
      </c>
      <c r="K6" s="18">
        <f t="shared" si="3"/>
        <v>1080</v>
      </c>
      <c r="L6" s="17">
        <v>8860</v>
      </c>
      <c r="M6" s="18">
        <f t="shared" si="4"/>
        <v>56410</v>
      </c>
    </row>
    <row r="7" spans="1:13" ht="12.75">
      <c r="A7" s="14">
        <v>42156</v>
      </c>
      <c r="B7" s="15">
        <v>5</v>
      </c>
      <c r="C7" s="16">
        <v>192</v>
      </c>
      <c r="D7" s="18">
        <f t="shared" si="0"/>
        <v>1777</v>
      </c>
      <c r="E7" s="17">
        <v>910</v>
      </c>
      <c r="F7" s="18">
        <f t="shared" si="1"/>
        <v>8460</v>
      </c>
      <c r="G7" s="11"/>
      <c r="H7" s="19">
        <v>5</v>
      </c>
      <c r="I7" s="16">
        <v>39</v>
      </c>
      <c r="J7" s="20">
        <f t="shared" si="2"/>
        <v>7.8</v>
      </c>
      <c r="K7" s="18">
        <f t="shared" si="3"/>
        <v>925</v>
      </c>
      <c r="L7" s="17">
        <v>1770</v>
      </c>
      <c r="M7" s="18">
        <f t="shared" si="4"/>
        <v>47550</v>
      </c>
    </row>
    <row r="8" spans="1:13" ht="12.75">
      <c r="A8" s="14">
        <v>42125</v>
      </c>
      <c r="B8" s="15">
        <v>6</v>
      </c>
      <c r="C8" s="16">
        <v>210</v>
      </c>
      <c r="D8" s="18">
        <f t="shared" si="0"/>
        <v>1585</v>
      </c>
      <c r="E8" s="17">
        <v>990</v>
      </c>
      <c r="F8" s="18">
        <f t="shared" si="1"/>
        <v>7550</v>
      </c>
      <c r="G8" s="11"/>
      <c r="H8" s="19">
        <v>12</v>
      </c>
      <c r="I8" s="16">
        <v>264</v>
      </c>
      <c r="J8" s="20">
        <f t="shared" si="2"/>
        <v>22</v>
      </c>
      <c r="K8" s="18">
        <f t="shared" si="3"/>
        <v>886</v>
      </c>
      <c r="L8" s="17">
        <v>13820</v>
      </c>
      <c r="M8" s="18">
        <f t="shared" si="4"/>
        <v>45780</v>
      </c>
    </row>
    <row r="9" spans="1:13" ht="12.75">
      <c r="A9" s="14">
        <v>42095</v>
      </c>
      <c r="B9" s="15">
        <v>9</v>
      </c>
      <c r="C9" s="16">
        <v>361</v>
      </c>
      <c r="D9" s="18">
        <f t="shared" si="0"/>
        <v>1375</v>
      </c>
      <c r="E9" s="17">
        <v>1860</v>
      </c>
      <c r="F9" s="18">
        <f t="shared" si="1"/>
        <v>6560</v>
      </c>
      <c r="G9" s="11"/>
      <c r="H9" s="19">
        <v>10</v>
      </c>
      <c r="I9" s="16">
        <v>172</v>
      </c>
      <c r="J9" s="20">
        <f t="shared" si="2"/>
        <v>17.2</v>
      </c>
      <c r="K9" s="18">
        <f t="shared" si="3"/>
        <v>622</v>
      </c>
      <c r="L9" s="17">
        <v>8420</v>
      </c>
      <c r="M9" s="18">
        <f t="shared" si="4"/>
        <v>31960</v>
      </c>
    </row>
    <row r="10" spans="1:13" ht="12.75">
      <c r="A10" s="14">
        <v>42064</v>
      </c>
      <c r="B10" s="15">
        <v>7</v>
      </c>
      <c r="C10" s="16">
        <v>249</v>
      </c>
      <c r="D10" s="18">
        <f t="shared" si="0"/>
        <v>1014</v>
      </c>
      <c r="E10" s="17">
        <v>1130</v>
      </c>
      <c r="F10" s="18">
        <f t="shared" si="1"/>
        <v>4700</v>
      </c>
      <c r="G10" s="11"/>
      <c r="H10" s="19">
        <v>8</v>
      </c>
      <c r="I10" s="16">
        <v>184</v>
      </c>
      <c r="J10" s="20">
        <f t="shared" si="2"/>
        <v>23</v>
      </c>
      <c r="K10" s="18">
        <f t="shared" si="3"/>
        <v>450</v>
      </c>
      <c r="L10" s="17">
        <v>8140</v>
      </c>
      <c r="M10" s="18">
        <f t="shared" si="4"/>
        <v>23540</v>
      </c>
    </row>
    <row r="11" spans="1:13" ht="12.75">
      <c r="A11" s="14">
        <v>42036</v>
      </c>
      <c r="B11" s="15">
        <v>8</v>
      </c>
      <c r="C11" s="16">
        <v>360</v>
      </c>
      <c r="D11" s="18">
        <f t="shared" si="0"/>
        <v>765</v>
      </c>
      <c r="E11" s="17">
        <v>1680</v>
      </c>
      <c r="F11" s="18">
        <f t="shared" si="1"/>
        <v>3570</v>
      </c>
      <c r="G11" s="11"/>
      <c r="H11" s="19">
        <v>14</v>
      </c>
      <c r="I11" s="16">
        <v>116</v>
      </c>
      <c r="J11" s="20">
        <f t="shared" si="2"/>
        <v>8.285714285714286</v>
      </c>
      <c r="K11" s="18">
        <f t="shared" si="3"/>
        <v>266</v>
      </c>
      <c r="L11" s="17">
        <v>7280</v>
      </c>
      <c r="M11" s="18">
        <f t="shared" si="4"/>
        <v>15400</v>
      </c>
    </row>
    <row r="12" spans="1:13" ht="12.75">
      <c r="A12" s="14">
        <v>42005</v>
      </c>
      <c r="B12" s="15">
        <v>9</v>
      </c>
      <c r="C12" s="16">
        <v>405</v>
      </c>
      <c r="D12" s="18">
        <f>+C12</f>
        <v>405</v>
      </c>
      <c r="E12" s="17">
        <v>1890</v>
      </c>
      <c r="F12" s="18">
        <f>+E12</f>
        <v>1890</v>
      </c>
      <c r="G12" s="11"/>
      <c r="H12" s="19">
        <v>14</v>
      </c>
      <c r="I12" s="16">
        <v>150</v>
      </c>
      <c r="J12" s="20">
        <f t="shared" si="2"/>
        <v>10.714285714285714</v>
      </c>
      <c r="K12" s="18">
        <f>+I12</f>
        <v>150</v>
      </c>
      <c r="L12" s="17">
        <v>8120</v>
      </c>
      <c r="M12" s="18">
        <f>+L12</f>
        <v>8120</v>
      </c>
    </row>
    <row r="13" spans="1:13" ht="12.75">
      <c r="A13" s="21"/>
      <c r="B13" s="21"/>
      <c r="C13" s="21"/>
      <c r="D13" s="11"/>
      <c r="E13" s="11"/>
      <c r="F13" s="11"/>
      <c r="G13" s="11"/>
      <c r="H13" s="22"/>
      <c r="I13" s="21"/>
      <c r="J13" s="23"/>
      <c r="K13" s="11"/>
      <c r="L13" s="11"/>
      <c r="M13" s="11"/>
    </row>
    <row r="14" spans="1:13" ht="12.75">
      <c r="A14" s="14">
        <v>41609</v>
      </c>
      <c r="B14" s="15">
        <v>4</v>
      </c>
      <c r="C14" s="16">
        <v>180</v>
      </c>
      <c r="D14" s="18">
        <f>+C14+D15</f>
        <v>5535</v>
      </c>
      <c r="E14" s="17">
        <v>840</v>
      </c>
      <c r="F14" s="18">
        <f>+E14+F15</f>
        <v>35940</v>
      </c>
      <c r="G14" s="11"/>
      <c r="H14" s="19">
        <v>2</v>
      </c>
      <c r="I14" s="16">
        <v>33</v>
      </c>
      <c r="J14" s="20">
        <f aca="true" t="shared" si="5" ref="J14:J19">+I14/H14</f>
        <v>16.5</v>
      </c>
      <c r="K14" s="18">
        <f>+I14+K15</f>
        <v>2027</v>
      </c>
      <c r="L14" s="17">
        <v>1310</v>
      </c>
      <c r="M14" s="18">
        <f>+L14+M15</f>
        <v>110690</v>
      </c>
    </row>
    <row r="15" spans="1:13" ht="12.75">
      <c r="A15" s="14">
        <v>41579</v>
      </c>
      <c r="B15" s="15">
        <v>5</v>
      </c>
      <c r="C15" s="16">
        <v>225</v>
      </c>
      <c r="D15" s="18">
        <f>+C15+D16</f>
        <v>5355</v>
      </c>
      <c r="E15" s="17">
        <v>1050</v>
      </c>
      <c r="F15" s="18">
        <f>+E15+F16</f>
        <v>35100</v>
      </c>
      <c r="G15" s="11"/>
      <c r="H15" s="19">
        <v>7</v>
      </c>
      <c r="I15" s="16">
        <v>126</v>
      </c>
      <c r="J15" s="20">
        <f t="shared" si="5"/>
        <v>18</v>
      </c>
      <c r="K15" s="18">
        <f>+I15+K16</f>
        <v>1994</v>
      </c>
      <c r="L15" s="17">
        <v>4730</v>
      </c>
      <c r="M15" s="18">
        <f>+L15+M16</f>
        <v>109380</v>
      </c>
    </row>
    <row r="16" spans="1:13" ht="12.75">
      <c r="A16" s="14">
        <v>41913</v>
      </c>
      <c r="B16" s="15">
        <v>15</v>
      </c>
      <c r="C16" s="16">
        <v>639</v>
      </c>
      <c r="D16" s="18">
        <f>+C16+D17</f>
        <v>5130</v>
      </c>
      <c r="E16" s="17">
        <v>2960</v>
      </c>
      <c r="F16" s="18">
        <f>+E16+F17</f>
        <v>34050</v>
      </c>
      <c r="G16" s="11"/>
      <c r="H16" s="19">
        <v>8</v>
      </c>
      <c r="I16" s="16">
        <v>102</v>
      </c>
      <c r="J16" s="20">
        <f t="shared" si="5"/>
        <v>12.75</v>
      </c>
      <c r="K16" s="18">
        <f>+I16+K17</f>
        <v>1868</v>
      </c>
      <c r="L16" s="17">
        <v>5640</v>
      </c>
      <c r="M16" s="18">
        <f>+L16+M17</f>
        <v>104650</v>
      </c>
    </row>
    <row r="17" spans="1:13" ht="12.75">
      <c r="A17" s="14">
        <v>41883</v>
      </c>
      <c r="B17" s="15">
        <v>3</v>
      </c>
      <c r="C17" s="16">
        <v>85</v>
      </c>
      <c r="D17" s="18">
        <f>+C17+D18</f>
        <v>4491</v>
      </c>
      <c r="E17" s="17">
        <v>390</v>
      </c>
      <c r="F17" s="18">
        <f>+E17+F18</f>
        <v>31090</v>
      </c>
      <c r="G17" s="11"/>
      <c r="H17" s="19">
        <v>3</v>
      </c>
      <c r="I17" s="16">
        <v>350</v>
      </c>
      <c r="J17" s="20">
        <f t="shared" si="5"/>
        <v>116.66666666666667</v>
      </c>
      <c r="K17" s="18">
        <f>+I17+K18</f>
        <v>1766</v>
      </c>
      <c r="L17" s="17">
        <v>25920</v>
      </c>
      <c r="M17" s="18">
        <f>+L17+M18</f>
        <v>99010</v>
      </c>
    </row>
    <row r="18" spans="1:13" ht="12.75">
      <c r="A18" s="6">
        <v>41852</v>
      </c>
      <c r="B18" s="7">
        <v>11</v>
      </c>
      <c r="C18" s="8">
        <v>680</v>
      </c>
      <c r="D18" s="10">
        <f>+C18+D19</f>
        <v>4406</v>
      </c>
      <c r="E18" s="9">
        <v>11640</v>
      </c>
      <c r="F18" s="10">
        <f>+E18+F19</f>
        <v>30700</v>
      </c>
      <c r="G18" s="11"/>
      <c r="H18" s="12">
        <v>14</v>
      </c>
      <c r="I18" s="8">
        <v>250</v>
      </c>
      <c r="J18" s="13">
        <f t="shared" si="5"/>
        <v>17.857142857142858</v>
      </c>
      <c r="K18" s="10">
        <f>+I18+K19</f>
        <v>1416</v>
      </c>
      <c r="L18" s="9">
        <v>16660</v>
      </c>
      <c r="M18" s="10">
        <f>+L18+M19</f>
        <v>73090</v>
      </c>
    </row>
    <row r="19" spans="1:13" ht="12.75">
      <c r="A19" s="14">
        <v>41821</v>
      </c>
      <c r="B19" s="15">
        <v>8</v>
      </c>
      <c r="C19" s="16">
        <f>8*45</f>
        <v>360</v>
      </c>
      <c r="D19" s="18">
        <f aca="true" t="shared" si="6" ref="D19:D24">+C19+D20</f>
        <v>3726</v>
      </c>
      <c r="E19" s="17">
        <f>8*210</f>
        <v>1680</v>
      </c>
      <c r="F19" s="18">
        <f aca="true" t="shared" si="7" ref="F19:F24">+E19+F20</f>
        <v>19060</v>
      </c>
      <c r="G19" s="11"/>
      <c r="H19" s="19">
        <v>7</v>
      </c>
      <c r="I19" s="16">
        <v>170</v>
      </c>
      <c r="J19" s="20">
        <f t="shared" si="5"/>
        <v>24.285714285714285</v>
      </c>
      <c r="K19" s="18">
        <f aca="true" t="shared" si="8" ref="K19:K24">+I19+K20</f>
        <v>1166</v>
      </c>
      <c r="L19" s="17">
        <v>10940</v>
      </c>
      <c r="M19" s="18">
        <f aca="true" t="shared" si="9" ref="M19:M24">+L19+M20</f>
        <v>56430</v>
      </c>
    </row>
    <row r="20" spans="1:13" ht="12.75">
      <c r="A20" s="14">
        <v>41791</v>
      </c>
      <c r="B20" s="15">
        <v>12</v>
      </c>
      <c r="C20" s="16">
        <v>525</v>
      </c>
      <c r="D20" s="18">
        <f t="shared" si="6"/>
        <v>3366</v>
      </c>
      <c r="E20" s="17">
        <f>11*210+140</f>
        <v>2450</v>
      </c>
      <c r="F20" s="18">
        <f t="shared" si="7"/>
        <v>17380</v>
      </c>
      <c r="G20" s="11"/>
      <c r="H20" s="19">
        <v>7</v>
      </c>
      <c r="I20" s="16">
        <v>122</v>
      </c>
      <c r="J20" s="20">
        <f aca="true" t="shared" si="10" ref="J20:J25">+I20/H20</f>
        <v>17.428571428571427</v>
      </c>
      <c r="K20" s="18">
        <f t="shared" si="8"/>
        <v>996</v>
      </c>
      <c r="L20" s="17">
        <v>5140</v>
      </c>
      <c r="M20" s="18">
        <f t="shared" si="9"/>
        <v>45490</v>
      </c>
    </row>
    <row r="21" spans="1:13" ht="12.75">
      <c r="A21" s="14">
        <v>41760</v>
      </c>
      <c r="B21" s="15">
        <v>10</v>
      </c>
      <c r="C21" s="16">
        <v>450</v>
      </c>
      <c r="D21" s="18">
        <f t="shared" si="6"/>
        <v>2841</v>
      </c>
      <c r="E21" s="17">
        <f>10*210</f>
        <v>2100</v>
      </c>
      <c r="F21" s="18">
        <f t="shared" si="7"/>
        <v>14930</v>
      </c>
      <c r="G21" s="11"/>
      <c r="H21" s="19">
        <v>7</v>
      </c>
      <c r="I21" s="16">
        <v>293</v>
      </c>
      <c r="J21" s="20">
        <f t="shared" si="10"/>
        <v>41.857142857142854</v>
      </c>
      <c r="K21" s="18">
        <f t="shared" si="8"/>
        <v>874</v>
      </c>
      <c r="L21" s="17">
        <v>16110</v>
      </c>
      <c r="M21" s="18">
        <f t="shared" si="9"/>
        <v>40350</v>
      </c>
    </row>
    <row r="22" spans="1:13" ht="12.75">
      <c r="A22" s="14">
        <v>41730</v>
      </c>
      <c r="B22" s="15">
        <v>14</v>
      </c>
      <c r="C22" s="16">
        <f>14*45</f>
        <v>630</v>
      </c>
      <c r="D22" s="18">
        <f t="shared" si="6"/>
        <v>2391</v>
      </c>
      <c r="E22" s="17">
        <f>14*210</f>
        <v>2940</v>
      </c>
      <c r="F22" s="18">
        <f t="shared" si="7"/>
        <v>12830</v>
      </c>
      <c r="G22" s="11"/>
      <c r="H22" s="19">
        <v>10</v>
      </c>
      <c r="I22" s="16">
        <v>188</v>
      </c>
      <c r="J22" s="20">
        <f t="shared" si="10"/>
        <v>18.8</v>
      </c>
      <c r="K22" s="18">
        <f t="shared" si="8"/>
        <v>581</v>
      </c>
      <c r="L22" s="17">
        <v>9620</v>
      </c>
      <c r="M22" s="18">
        <f t="shared" si="9"/>
        <v>24240</v>
      </c>
    </row>
    <row r="23" spans="1:13" ht="12.75">
      <c r="A23" s="14">
        <v>41699</v>
      </c>
      <c r="B23" s="15">
        <v>19</v>
      </c>
      <c r="C23" s="16">
        <v>906</v>
      </c>
      <c r="D23" s="18">
        <f t="shared" si="6"/>
        <v>1761</v>
      </c>
      <c r="E23" s="17">
        <v>5900</v>
      </c>
      <c r="F23" s="18">
        <f t="shared" si="7"/>
        <v>9890</v>
      </c>
      <c r="G23" s="11"/>
      <c r="H23" s="19">
        <v>11</v>
      </c>
      <c r="I23" s="16">
        <v>135</v>
      </c>
      <c r="J23" s="20">
        <f t="shared" si="10"/>
        <v>12.272727272727273</v>
      </c>
      <c r="K23" s="18">
        <f t="shared" si="8"/>
        <v>393</v>
      </c>
      <c r="L23" s="17">
        <v>7330</v>
      </c>
      <c r="M23" s="18">
        <f t="shared" si="9"/>
        <v>14620</v>
      </c>
    </row>
    <row r="24" spans="1:13" ht="12.75">
      <c r="A24" s="14">
        <v>41671</v>
      </c>
      <c r="B24" s="15">
        <v>10</v>
      </c>
      <c r="C24" s="16">
        <v>450</v>
      </c>
      <c r="D24" s="18">
        <f t="shared" si="6"/>
        <v>855</v>
      </c>
      <c r="E24" s="17">
        <v>2100</v>
      </c>
      <c r="F24" s="18">
        <f t="shared" si="7"/>
        <v>3990</v>
      </c>
      <c r="G24" s="11"/>
      <c r="H24" s="19">
        <v>12</v>
      </c>
      <c r="I24" s="16">
        <v>155</v>
      </c>
      <c r="J24" s="20">
        <f t="shared" si="10"/>
        <v>12.916666666666666</v>
      </c>
      <c r="K24" s="18">
        <f t="shared" si="8"/>
        <v>258</v>
      </c>
      <c r="L24" s="17">
        <v>4330</v>
      </c>
      <c r="M24" s="18">
        <f t="shared" si="9"/>
        <v>7290</v>
      </c>
    </row>
    <row r="25" spans="1:13" ht="12.75">
      <c r="A25" s="14">
        <v>41640</v>
      </c>
      <c r="B25" s="15">
        <v>9</v>
      </c>
      <c r="C25" s="16">
        <v>405</v>
      </c>
      <c r="D25" s="18">
        <f>+C25</f>
        <v>405</v>
      </c>
      <c r="E25" s="17">
        <v>1890</v>
      </c>
      <c r="F25" s="18">
        <f>+E25</f>
        <v>1890</v>
      </c>
      <c r="G25" s="11"/>
      <c r="H25" s="19">
        <v>7</v>
      </c>
      <c r="I25" s="16">
        <v>103</v>
      </c>
      <c r="J25" s="20">
        <f t="shared" si="10"/>
        <v>14.714285714285714</v>
      </c>
      <c r="K25" s="18">
        <f>+I25</f>
        <v>103</v>
      </c>
      <c r="L25" s="17">
        <v>2960</v>
      </c>
      <c r="M25" s="18">
        <f>+L25</f>
        <v>2960</v>
      </c>
    </row>
    <row r="26" spans="1:13" ht="12.75">
      <c r="A26" s="21"/>
      <c r="B26" s="21"/>
      <c r="C26" s="21"/>
      <c r="D26" s="11"/>
      <c r="E26" s="11"/>
      <c r="F26" s="11"/>
      <c r="G26" s="11"/>
      <c r="H26" s="22"/>
      <c r="I26" s="21"/>
      <c r="J26" s="23"/>
      <c r="K26" s="11"/>
      <c r="L26" s="11"/>
      <c r="M26" s="11"/>
    </row>
    <row r="27" spans="1:13" ht="12.75">
      <c r="A27" s="14">
        <v>41609</v>
      </c>
      <c r="B27" s="15">
        <v>8</v>
      </c>
      <c r="C27" s="16">
        <v>360</v>
      </c>
      <c r="D27" s="18">
        <f>+C27+D28</f>
        <v>5741</v>
      </c>
      <c r="E27" s="17">
        <f>210*8</f>
        <v>1680</v>
      </c>
      <c r="F27" s="18">
        <f>+E27+F28</f>
        <v>28010</v>
      </c>
      <c r="G27" s="11"/>
      <c r="H27" s="19">
        <v>6</v>
      </c>
      <c r="I27" s="16">
        <v>161</v>
      </c>
      <c r="J27" s="20">
        <f aca="true" t="shared" si="11" ref="J27:J32">+I27/H27</f>
        <v>26.833333333333332</v>
      </c>
      <c r="K27" s="18">
        <f>+I27+K28</f>
        <v>2229</v>
      </c>
      <c r="L27" s="17">
        <v>5080</v>
      </c>
      <c r="M27" s="18">
        <f>+L27+M28</f>
        <v>80790</v>
      </c>
    </row>
    <row r="28" spans="1:13" ht="12.75">
      <c r="A28" s="14">
        <v>41579</v>
      </c>
      <c r="B28" s="15">
        <v>15</v>
      </c>
      <c r="C28" s="16">
        <f>15*45</f>
        <v>675</v>
      </c>
      <c r="D28" s="18">
        <f>+C28+D29</f>
        <v>5381</v>
      </c>
      <c r="E28" s="17">
        <f>15*210</f>
        <v>3150</v>
      </c>
      <c r="F28" s="18">
        <f>+E28+F29</f>
        <v>26330</v>
      </c>
      <c r="G28" s="11"/>
      <c r="H28" s="19">
        <v>8</v>
      </c>
      <c r="I28" s="16">
        <v>135</v>
      </c>
      <c r="J28" s="20">
        <f t="shared" si="11"/>
        <v>16.875</v>
      </c>
      <c r="K28" s="18">
        <f>+I28+K29</f>
        <v>2068</v>
      </c>
      <c r="L28" s="17">
        <v>4370</v>
      </c>
      <c r="M28" s="18">
        <f>+L28+M29</f>
        <v>75710</v>
      </c>
    </row>
    <row r="29" spans="1:13" ht="12.75">
      <c r="A29" s="14">
        <v>41548</v>
      </c>
      <c r="B29" s="15">
        <v>19</v>
      </c>
      <c r="C29" s="16">
        <f>19*45</f>
        <v>855</v>
      </c>
      <c r="D29" s="18">
        <f>+C29+D30</f>
        <v>4706</v>
      </c>
      <c r="E29" s="17">
        <f>19*210</f>
        <v>3990</v>
      </c>
      <c r="F29" s="18">
        <f>+E29+F30</f>
        <v>23180</v>
      </c>
      <c r="G29" s="11"/>
      <c r="H29" s="19">
        <v>6</v>
      </c>
      <c r="I29" s="16">
        <v>220</v>
      </c>
      <c r="J29" s="20">
        <f t="shared" si="11"/>
        <v>36.666666666666664</v>
      </c>
      <c r="K29" s="18">
        <f>+I29+K30</f>
        <v>1933</v>
      </c>
      <c r="L29" s="17">
        <v>1700</v>
      </c>
      <c r="M29" s="18">
        <f>+L29+M30</f>
        <v>71340</v>
      </c>
    </row>
    <row r="30" spans="1:13" ht="12.75">
      <c r="A30" s="14">
        <v>41518</v>
      </c>
      <c r="B30" s="15">
        <v>13</v>
      </c>
      <c r="C30" s="16">
        <v>541</v>
      </c>
      <c r="D30" s="18">
        <f>+C30+D31</f>
        <v>3851</v>
      </c>
      <c r="E30" s="17">
        <v>2550</v>
      </c>
      <c r="F30" s="18">
        <f>+E30+F31</f>
        <v>19190</v>
      </c>
      <c r="G30" s="11"/>
      <c r="H30" s="19">
        <v>9</v>
      </c>
      <c r="I30" s="16">
        <v>257</v>
      </c>
      <c r="J30" s="20">
        <f t="shared" si="11"/>
        <v>28.555555555555557</v>
      </c>
      <c r="K30" s="18">
        <f>+I30+K31</f>
        <v>1713</v>
      </c>
      <c r="L30" s="17">
        <v>4230</v>
      </c>
      <c r="M30" s="18">
        <f>+L30+M31</f>
        <v>69640</v>
      </c>
    </row>
    <row r="31" spans="1:13" ht="12.75">
      <c r="A31" s="6">
        <v>41487</v>
      </c>
      <c r="B31" s="7">
        <v>0</v>
      </c>
      <c r="C31" s="8">
        <v>0</v>
      </c>
      <c r="D31" s="10">
        <f>+C31+D32</f>
        <v>3310</v>
      </c>
      <c r="E31" s="9">
        <v>0</v>
      </c>
      <c r="F31" s="10">
        <f>+E31+F32</f>
        <v>16640</v>
      </c>
      <c r="G31" s="11"/>
      <c r="H31" s="12">
        <v>14</v>
      </c>
      <c r="I31" s="8">
        <v>209</v>
      </c>
      <c r="J31" s="13">
        <f t="shared" si="11"/>
        <v>14.928571428571429</v>
      </c>
      <c r="K31" s="10">
        <f>+I31+K32</f>
        <v>1456</v>
      </c>
      <c r="L31" s="9">
        <v>10010</v>
      </c>
      <c r="M31" s="10">
        <f>+L31+M32</f>
        <v>65410</v>
      </c>
    </row>
    <row r="32" spans="1:13" ht="12.75">
      <c r="A32" s="14">
        <v>41456</v>
      </c>
      <c r="B32" s="15">
        <v>12</v>
      </c>
      <c r="C32" s="16">
        <f>12*45</f>
        <v>540</v>
      </c>
      <c r="D32" s="18">
        <f aca="true" t="shared" si="12" ref="D32:D37">+C32+D33</f>
        <v>3310</v>
      </c>
      <c r="E32" s="17">
        <f>210*12</f>
        <v>2520</v>
      </c>
      <c r="F32" s="18">
        <f aca="true" t="shared" si="13" ref="F32:F37">+E32+F33</f>
        <v>16640</v>
      </c>
      <c r="G32" s="11"/>
      <c r="H32" s="19">
        <v>5</v>
      </c>
      <c r="I32" s="16">
        <v>105</v>
      </c>
      <c r="J32" s="20">
        <f t="shared" si="11"/>
        <v>21</v>
      </c>
      <c r="K32" s="18">
        <f aca="true" t="shared" si="14" ref="K32:K37">+I32+K33</f>
        <v>1247</v>
      </c>
      <c r="L32" s="17">
        <v>4830</v>
      </c>
      <c r="M32" s="18">
        <f aca="true" t="shared" si="15" ref="M32:M37">+L32+M33</f>
        <v>55400</v>
      </c>
    </row>
    <row r="33" spans="1:13" ht="12.75">
      <c r="A33" s="14">
        <v>41426</v>
      </c>
      <c r="B33" s="15">
        <v>6</v>
      </c>
      <c r="C33" s="16">
        <v>270</v>
      </c>
      <c r="D33" s="18">
        <f t="shared" si="12"/>
        <v>2770</v>
      </c>
      <c r="E33" s="17">
        <v>1260</v>
      </c>
      <c r="F33" s="18">
        <f t="shared" si="13"/>
        <v>14120</v>
      </c>
      <c r="G33" s="11"/>
      <c r="H33" s="19">
        <v>6</v>
      </c>
      <c r="I33" s="16">
        <v>299</v>
      </c>
      <c r="J33" s="20">
        <f aca="true" t="shared" si="16" ref="J33:J38">+I33/H33</f>
        <v>49.833333333333336</v>
      </c>
      <c r="K33" s="18">
        <f t="shared" si="14"/>
        <v>1142</v>
      </c>
      <c r="L33" s="17">
        <v>18100</v>
      </c>
      <c r="M33" s="18">
        <f t="shared" si="15"/>
        <v>50570</v>
      </c>
    </row>
    <row r="34" spans="1:13" ht="12.75">
      <c r="A34" s="14">
        <v>41395</v>
      </c>
      <c r="B34" s="15">
        <v>9</v>
      </c>
      <c r="C34" s="16">
        <v>318</v>
      </c>
      <c r="D34" s="18">
        <f t="shared" si="12"/>
        <v>2500</v>
      </c>
      <c r="E34" s="17">
        <v>1510</v>
      </c>
      <c r="F34" s="18">
        <f t="shared" si="13"/>
        <v>12860</v>
      </c>
      <c r="G34" s="11"/>
      <c r="H34" s="19">
        <v>11</v>
      </c>
      <c r="I34" s="16">
        <v>313</v>
      </c>
      <c r="J34" s="20">
        <f t="shared" si="16"/>
        <v>28.454545454545453</v>
      </c>
      <c r="K34" s="18">
        <f t="shared" si="14"/>
        <v>843</v>
      </c>
      <c r="L34" s="17">
        <v>14100</v>
      </c>
      <c r="M34" s="18">
        <f t="shared" si="15"/>
        <v>32470</v>
      </c>
    </row>
    <row r="35" spans="1:13" ht="12.75">
      <c r="A35" s="14">
        <v>41365</v>
      </c>
      <c r="B35" s="15">
        <v>15</v>
      </c>
      <c r="C35" s="16">
        <v>922</v>
      </c>
      <c r="D35" s="18">
        <f t="shared" si="12"/>
        <v>2182</v>
      </c>
      <c r="E35" s="17">
        <v>5470</v>
      </c>
      <c r="F35" s="18">
        <f t="shared" si="13"/>
        <v>11350</v>
      </c>
      <c r="G35" s="11"/>
      <c r="H35" s="19">
        <v>6</v>
      </c>
      <c r="I35" s="16">
        <v>138</v>
      </c>
      <c r="J35" s="20">
        <f t="shared" si="16"/>
        <v>23</v>
      </c>
      <c r="K35" s="18">
        <f t="shared" si="14"/>
        <v>530</v>
      </c>
      <c r="L35" s="17">
        <v>6490</v>
      </c>
      <c r="M35" s="18">
        <f t="shared" si="15"/>
        <v>18370</v>
      </c>
    </row>
    <row r="36" spans="1:13" ht="12.75">
      <c r="A36" s="14">
        <v>41334</v>
      </c>
      <c r="B36" s="15">
        <v>9</v>
      </c>
      <c r="C36" s="16">
        <f>9*45</f>
        <v>405</v>
      </c>
      <c r="D36" s="18">
        <f t="shared" si="12"/>
        <v>1260</v>
      </c>
      <c r="E36" s="17">
        <f>210*9</f>
        <v>1890</v>
      </c>
      <c r="F36" s="18">
        <f t="shared" si="13"/>
        <v>5880</v>
      </c>
      <c r="G36" s="11"/>
      <c r="H36" s="19">
        <v>9</v>
      </c>
      <c r="I36" s="16">
        <v>122</v>
      </c>
      <c r="J36" s="20">
        <f t="shared" si="16"/>
        <v>13.555555555555555</v>
      </c>
      <c r="K36" s="18">
        <f t="shared" si="14"/>
        <v>392</v>
      </c>
      <c r="L36" s="17">
        <v>4740</v>
      </c>
      <c r="M36" s="18">
        <f t="shared" si="15"/>
        <v>11880</v>
      </c>
    </row>
    <row r="37" spans="1:13" ht="12.75">
      <c r="A37" s="14">
        <v>41306</v>
      </c>
      <c r="B37" s="15">
        <v>9</v>
      </c>
      <c r="C37" s="16">
        <f>9*45</f>
        <v>405</v>
      </c>
      <c r="D37" s="18">
        <f t="shared" si="12"/>
        <v>855</v>
      </c>
      <c r="E37" s="17">
        <f>210*9</f>
        <v>1890</v>
      </c>
      <c r="F37" s="18">
        <f t="shared" si="13"/>
        <v>3990</v>
      </c>
      <c r="G37" s="11"/>
      <c r="H37" s="19">
        <v>9</v>
      </c>
      <c r="I37" s="16">
        <v>113</v>
      </c>
      <c r="J37" s="20">
        <f t="shared" si="16"/>
        <v>12.555555555555555</v>
      </c>
      <c r="K37" s="18">
        <f t="shared" si="14"/>
        <v>270</v>
      </c>
      <c r="L37" s="17">
        <v>3480</v>
      </c>
      <c r="M37" s="18">
        <f t="shared" si="15"/>
        <v>7140</v>
      </c>
    </row>
    <row r="38" spans="1:13" ht="12.75">
      <c r="A38" s="14">
        <v>41275</v>
      </c>
      <c r="B38" s="15">
        <v>10</v>
      </c>
      <c r="C38" s="16">
        <v>450</v>
      </c>
      <c r="D38" s="18">
        <f>+C38</f>
        <v>450</v>
      </c>
      <c r="E38" s="17">
        <v>2100</v>
      </c>
      <c r="F38" s="18">
        <f>+E38</f>
        <v>2100</v>
      </c>
      <c r="G38" s="11"/>
      <c r="H38" s="19">
        <v>13</v>
      </c>
      <c r="I38" s="16">
        <v>157</v>
      </c>
      <c r="J38" s="20">
        <f t="shared" si="16"/>
        <v>12.076923076923077</v>
      </c>
      <c r="K38" s="18">
        <f>+I38</f>
        <v>157</v>
      </c>
      <c r="L38" s="17">
        <v>3660</v>
      </c>
      <c r="M38" s="18">
        <f>+L38</f>
        <v>3660</v>
      </c>
    </row>
    <row r="39" spans="1:13" ht="12.75">
      <c r="A39" s="21"/>
      <c r="B39" s="21"/>
      <c r="C39" s="21"/>
      <c r="D39" s="11"/>
      <c r="E39" s="11"/>
      <c r="F39" s="11"/>
      <c r="G39" s="11"/>
      <c r="H39" s="22"/>
      <c r="I39" s="21"/>
      <c r="J39" s="23"/>
      <c r="K39" s="11"/>
      <c r="L39" s="11"/>
      <c r="M39" s="11"/>
    </row>
    <row r="40" spans="1:13" ht="12.75">
      <c r="A40" s="14">
        <v>41244</v>
      </c>
      <c r="B40" s="15">
        <v>11</v>
      </c>
      <c r="C40" s="16">
        <v>462</v>
      </c>
      <c r="D40" s="31">
        <f>+D41+C40</f>
        <v>7384</v>
      </c>
      <c r="E40" s="17">
        <v>2180</v>
      </c>
      <c r="F40" s="31">
        <f>+F41+E40</f>
        <v>46820</v>
      </c>
      <c r="G40" s="11"/>
      <c r="H40" s="19">
        <v>12</v>
      </c>
      <c r="I40" s="16">
        <v>143</v>
      </c>
      <c r="J40" s="20">
        <f>+I40/H40</f>
        <v>11.916666666666666</v>
      </c>
      <c r="K40" s="31">
        <f>+K41+I40</f>
        <v>1860</v>
      </c>
      <c r="L40" s="17">
        <v>2670</v>
      </c>
      <c r="M40" s="31">
        <f>+M41+L40</f>
        <v>78580</v>
      </c>
    </row>
    <row r="41" spans="1:13" ht="12.75">
      <c r="A41" s="14">
        <v>41214</v>
      </c>
      <c r="B41" s="15">
        <v>11</v>
      </c>
      <c r="C41" s="16">
        <v>462</v>
      </c>
      <c r="D41" s="18">
        <f>+D42+C41</f>
        <v>6922</v>
      </c>
      <c r="E41" s="17">
        <v>2180</v>
      </c>
      <c r="F41" s="18">
        <f>+F42+E41</f>
        <v>44640</v>
      </c>
      <c r="G41" s="11"/>
      <c r="H41" s="19">
        <v>2</v>
      </c>
      <c r="I41" s="16">
        <v>67</v>
      </c>
      <c r="J41" s="20">
        <f>+I41/H41</f>
        <v>33.5</v>
      </c>
      <c r="K41" s="18">
        <f>+K42+I41</f>
        <v>1717</v>
      </c>
      <c r="L41" s="17">
        <v>2535</v>
      </c>
      <c r="M41" s="18">
        <f>+M42+L41</f>
        <v>75910</v>
      </c>
    </row>
    <row r="42" spans="1:13" ht="12.75">
      <c r="A42" s="14">
        <v>41183</v>
      </c>
      <c r="B42" s="15">
        <v>5</v>
      </c>
      <c r="C42" s="16">
        <v>225</v>
      </c>
      <c r="D42" s="18">
        <f>+D43+C42</f>
        <v>6460</v>
      </c>
      <c r="E42" s="17">
        <v>1050</v>
      </c>
      <c r="F42" s="18">
        <f>+F43+E42</f>
        <v>42460</v>
      </c>
      <c r="G42" s="11"/>
      <c r="H42" s="19">
        <v>10</v>
      </c>
      <c r="I42" s="16">
        <v>292</v>
      </c>
      <c r="J42" s="20">
        <f>+I42/H42</f>
        <v>29.2</v>
      </c>
      <c r="K42" s="18">
        <f>+K43+I42</f>
        <v>1650</v>
      </c>
      <c r="L42" s="17">
        <v>17155</v>
      </c>
      <c r="M42" s="18">
        <f>+M43+L42</f>
        <v>73375</v>
      </c>
    </row>
    <row r="43" spans="1:13" ht="12.75">
      <c r="A43" s="14">
        <v>41153</v>
      </c>
      <c r="B43" s="15">
        <v>12</v>
      </c>
      <c r="C43" s="16">
        <v>572</v>
      </c>
      <c r="D43" s="18">
        <f>+D44+C43</f>
        <v>6235</v>
      </c>
      <c r="E43" s="17">
        <v>3430</v>
      </c>
      <c r="F43" s="18">
        <f>+F44+E43</f>
        <v>41410</v>
      </c>
      <c r="G43" s="11"/>
      <c r="H43" s="19">
        <v>4</v>
      </c>
      <c r="I43" s="16">
        <v>132</v>
      </c>
      <c r="J43" s="20">
        <f>+I43/H43</f>
        <v>33</v>
      </c>
      <c r="K43" s="18">
        <f>+K44+I43</f>
        <v>1358</v>
      </c>
      <c r="L43" s="17">
        <v>7870</v>
      </c>
      <c r="M43" s="18">
        <f>+M44+L43</f>
        <v>56220</v>
      </c>
    </row>
    <row r="44" spans="1:13" ht="12.75">
      <c r="A44" s="6">
        <v>41122</v>
      </c>
      <c r="B44" s="7">
        <v>20</v>
      </c>
      <c r="C44" s="8">
        <v>1227</v>
      </c>
      <c r="D44" s="10">
        <v>5663</v>
      </c>
      <c r="E44" s="9">
        <v>13320</v>
      </c>
      <c r="F44" s="10">
        <v>37980</v>
      </c>
      <c r="G44" s="11"/>
      <c r="H44" s="12">
        <v>11</v>
      </c>
      <c r="I44" s="8">
        <v>142</v>
      </c>
      <c r="J44" s="13">
        <v>12.9</v>
      </c>
      <c r="K44" s="10">
        <v>1226</v>
      </c>
      <c r="L44" s="9">
        <v>3570</v>
      </c>
      <c r="M44" s="10">
        <v>48350</v>
      </c>
    </row>
    <row r="45" spans="1:13" ht="12.75">
      <c r="A45" s="14">
        <v>41091</v>
      </c>
      <c r="B45" s="15">
        <v>17</v>
      </c>
      <c r="C45" s="16">
        <v>753</v>
      </c>
      <c r="D45" s="18">
        <v>4436</v>
      </c>
      <c r="E45" s="17">
        <v>3460</v>
      </c>
      <c r="F45" s="18">
        <v>24660</v>
      </c>
      <c r="G45" s="11"/>
      <c r="H45" s="19">
        <v>5</v>
      </c>
      <c r="I45" s="16">
        <v>80</v>
      </c>
      <c r="J45" s="20">
        <v>16</v>
      </c>
      <c r="K45" s="18">
        <v>1084</v>
      </c>
      <c r="L45" s="17">
        <v>3300</v>
      </c>
      <c r="M45" s="18">
        <v>44780</v>
      </c>
    </row>
    <row r="46" spans="1:13" ht="12.75">
      <c r="A46" s="14">
        <v>41061</v>
      </c>
      <c r="B46" s="15">
        <v>13</v>
      </c>
      <c r="C46" s="16">
        <v>734</v>
      </c>
      <c r="D46" s="18">
        <v>3683</v>
      </c>
      <c r="E46" s="17">
        <v>6310</v>
      </c>
      <c r="F46" s="18">
        <v>21200</v>
      </c>
      <c r="G46" s="11"/>
      <c r="H46" s="19">
        <v>7</v>
      </c>
      <c r="I46" s="16">
        <v>190</v>
      </c>
      <c r="J46" s="20">
        <v>27.142857142857142</v>
      </c>
      <c r="K46" s="18">
        <v>1004</v>
      </c>
      <c r="L46" s="17">
        <v>9400</v>
      </c>
      <c r="M46" s="18">
        <v>41480</v>
      </c>
    </row>
    <row r="47" spans="1:13" ht="12.75">
      <c r="A47" s="14">
        <v>41030</v>
      </c>
      <c r="B47" s="15">
        <v>15</v>
      </c>
      <c r="C47" s="16">
        <v>969</v>
      </c>
      <c r="D47" s="18">
        <v>2949</v>
      </c>
      <c r="E47" s="17">
        <v>5030</v>
      </c>
      <c r="F47" s="18">
        <v>14890</v>
      </c>
      <c r="G47" s="11"/>
      <c r="H47" s="19">
        <v>10</v>
      </c>
      <c r="I47" s="16">
        <v>178</v>
      </c>
      <c r="J47" s="20">
        <v>17.8</v>
      </c>
      <c r="K47" s="18">
        <v>814</v>
      </c>
      <c r="L47" s="17">
        <v>6250</v>
      </c>
      <c r="M47" s="18">
        <v>32080</v>
      </c>
    </row>
    <row r="48" spans="1:13" ht="12.75">
      <c r="A48" s="14">
        <v>41000</v>
      </c>
      <c r="B48" s="15">
        <v>12</v>
      </c>
      <c r="C48" s="16">
        <v>540</v>
      </c>
      <c r="D48" s="18">
        <v>1980</v>
      </c>
      <c r="E48" s="17">
        <v>2520</v>
      </c>
      <c r="F48" s="18">
        <v>9860</v>
      </c>
      <c r="G48" s="11"/>
      <c r="H48" s="19">
        <v>9</v>
      </c>
      <c r="I48" s="16">
        <v>200</v>
      </c>
      <c r="J48" s="20">
        <v>22.22222222222222</v>
      </c>
      <c r="K48" s="18">
        <v>636</v>
      </c>
      <c r="L48" s="17">
        <v>8720</v>
      </c>
      <c r="M48" s="18">
        <v>25830</v>
      </c>
    </row>
    <row r="49" spans="1:13" ht="12.75">
      <c r="A49" s="14">
        <v>40969</v>
      </c>
      <c r="B49" s="15">
        <v>12</v>
      </c>
      <c r="C49" s="16">
        <v>540</v>
      </c>
      <c r="D49" s="18">
        <v>1440</v>
      </c>
      <c r="E49" s="17">
        <v>2520</v>
      </c>
      <c r="F49" s="18">
        <v>7340</v>
      </c>
      <c r="G49" s="11"/>
      <c r="H49" s="19">
        <v>10</v>
      </c>
      <c r="I49" s="16">
        <v>194</v>
      </c>
      <c r="J49" s="20">
        <v>19.4</v>
      </c>
      <c r="K49" s="18">
        <v>436</v>
      </c>
      <c r="L49" s="17">
        <v>9110</v>
      </c>
      <c r="M49" s="18">
        <v>17110</v>
      </c>
    </row>
    <row r="50" spans="1:13" ht="12.75">
      <c r="A50" s="14">
        <v>40940</v>
      </c>
      <c r="B50" s="15">
        <v>9</v>
      </c>
      <c r="C50" s="16">
        <v>450</v>
      </c>
      <c r="D50" s="18">
        <v>900</v>
      </c>
      <c r="E50" s="17">
        <v>2720</v>
      </c>
      <c r="F50" s="18">
        <v>4820</v>
      </c>
      <c r="G50" s="11"/>
      <c r="H50" s="19">
        <v>10</v>
      </c>
      <c r="I50" s="16">
        <v>122</v>
      </c>
      <c r="J50" s="20">
        <v>12.2</v>
      </c>
      <c r="K50" s="18">
        <v>242</v>
      </c>
      <c r="L50" s="17">
        <v>4520</v>
      </c>
      <c r="M50" s="18">
        <v>8000</v>
      </c>
    </row>
    <row r="51" spans="1:13" ht="12.75">
      <c r="A51" s="14">
        <v>40909</v>
      </c>
      <c r="B51" s="15">
        <v>10</v>
      </c>
      <c r="C51" s="16">
        <v>450</v>
      </c>
      <c r="D51" s="18">
        <v>450</v>
      </c>
      <c r="E51" s="17">
        <v>2100</v>
      </c>
      <c r="F51" s="18">
        <v>2100</v>
      </c>
      <c r="G51" s="11"/>
      <c r="H51" s="19">
        <v>10</v>
      </c>
      <c r="I51" s="16">
        <v>120</v>
      </c>
      <c r="J51" s="20">
        <v>12</v>
      </c>
      <c r="K51" s="18">
        <v>120</v>
      </c>
      <c r="L51" s="17">
        <v>3480</v>
      </c>
      <c r="M51" s="18">
        <v>3480</v>
      </c>
    </row>
    <row r="52" spans="1:13" ht="12.75">
      <c r="A52" s="21"/>
      <c r="B52" s="21"/>
      <c r="C52" s="21"/>
      <c r="D52" s="11"/>
      <c r="E52" s="11"/>
      <c r="F52" s="11"/>
      <c r="G52" s="11"/>
      <c r="H52" s="22"/>
      <c r="I52" s="21"/>
      <c r="J52" s="23"/>
      <c r="K52" s="11"/>
      <c r="L52" s="11"/>
      <c r="M52" s="11"/>
    </row>
    <row r="53" spans="1:13" ht="12.75">
      <c r="A53" s="14">
        <v>40878</v>
      </c>
      <c r="B53" s="15">
        <v>2</v>
      </c>
      <c r="C53" s="16">
        <v>90</v>
      </c>
      <c r="D53" s="31">
        <v>7887</v>
      </c>
      <c r="E53" s="17">
        <v>420</v>
      </c>
      <c r="F53" s="31">
        <v>56610</v>
      </c>
      <c r="G53" s="11"/>
      <c r="H53" s="19">
        <v>6</v>
      </c>
      <c r="I53" s="16">
        <v>107</v>
      </c>
      <c r="J53" s="20">
        <v>17.833333333333332</v>
      </c>
      <c r="K53" s="31">
        <v>1998</v>
      </c>
      <c r="L53" s="17">
        <v>2160</v>
      </c>
      <c r="M53" s="31">
        <v>62995</v>
      </c>
    </row>
    <row r="54" spans="1:13" ht="12.75">
      <c r="A54" s="14">
        <v>40848</v>
      </c>
      <c r="B54" s="15">
        <v>16</v>
      </c>
      <c r="C54" s="16">
        <v>654</v>
      </c>
      <c r="D54" s="18">
        <v>7797</v>
      </c>
      <c r="E54" s="17">
        <v>3080</v>
      </c>
      <c r="F54" s="18">
        <v>56190</v>
      </c>
      <c r="G54" s="11"/>
      <c r="H54" s="19">
        <v>5</v>
      </c>
      <c r="I54" s="16">
        <v>96</v>
      </c>
      <c r="J54" s="20">
        <v>19.2</v>
      </c>
      <c r="K54" s="18">
        <v>1891</v>
      </c>
      <c r="L54" s="17">
        <v>2645</v>
      </c>
      <c r="M54" s="18">
        <v>60835</v>
      </c>
    </row>
    <row r="55" spans="1:13" ht="12.75">
      <c r="A55" s="14">
        <v>40817</v>
      </c>
      <c r="B55" s="15">
        <v>9</v>
      </c>
      <c r="C55" s="16">
        <v>405</v>
      </c>
      <c r="D55" s="18">
        <v>7143</v>
      </c>
      <c r="E55" s="17">
        <v>1890</v>
      </c>
      <c r="F55" s="18">
        <v>53110</v>
      </c>
      <c r="G55" s="11"/>
      <c r="H55" s="19">
        <v>6</v>
      </c>
      <c r="I55" s="16">
        <v>201</v>
      </c>
      <c r="J55" s="20">
        <v>33.5</v>
      </c>
      <c r="K55" s="18">
        <v>1795</v>
      </c>
      <c r="L55" s="17">
        <v>8760</v>
      </c>
      <c r="M55" s="18">
        <v>58190</v>
      </c>
    </row>
    <row r="56" spans="1:13" ht="12.75">
      <c r="A56" s="14">
        <v>40787</v>
      </c>
      <c r="B56" s="15">
        <v>16</v>
      </c>
      <c r="C56" s="16">
        <v>729</v>
      </c>
      <c r="D56" s="18">
        <v>6738</v>
      </c>
      <c r="E56" s="17">
        <v>3180</v>
      </c>
      <c r="F56" s="18">
        <v>51220</v>
      </c>
      <c r="G56" s="11"/>
      <c r="H56" s="19">
        <v>8</v>
      </c>
      <c r="I56" s="16">
        <v>100</v>
      </c>
      <c r="J56" s="20">
        <v>12.5</v>
      </c>
      <c r="K56" s="18">
        <v>1594</v>
      </c>
      <c r="L56" s="17">
        <v>3110</v>
      </c>
      <c r="M56" s="18">
        <v>49430</v>
      </c>
    </row>
    <row r="57" spans="1:13" ht="12.75">
      <c r="A57" s="6">
        <v>40756</v>
      </c>
      <c r="B57" s="7">
        <v>15</v>
      </c>
      <c r="C57" s="8">
        <v>1184</v>
      </c>
      <c r="D57" s="10">
        <v>6009</v>
      </c>
      <c r="E57" s="9">
        <v>20120</v>
      </c>
      <c r="F57" s="10">
        <v>48040</v>
      </c>
      <c r="G57" s="11"/>
      <c r="H57" s="12">
        <v>3</v>
      </c>
      <c r="I57" s="8">
        <v>162</v>
      </c>
      <c r="J57" s="13">
        <v>54</v>
      </c>
      <c r="K57" s="10">
        <v>1494</v>
      </c>
      <c r="L57" s="9">
        <v>8680</v>
      </c>
      <c r="M57" s="10">
        <v>46320</v>
      </c>
    </row>
    <row r="58" spans="1:13" ht="12.75">
      <c r="A58" s="14">
        <v>40725</v>
      </c>
      <c r="B58" s="15">
        <v>14</v>
      </c>
      <c r="C58" s="16">
        <v>711</v>
      </c>
      <c r="D58" s="18">
        <v>4825</v>
      </c>
      <c r="E58" s="17">
        <v>5940</v>
      </c>
      <c r="F58" s="18">
        <v>27920</v>
      </c>
      <c r="G58" s="11"/>
      <c r="H58" s="19">
        <v>7</v>
      </c>
      <c r="I58" s="16">
        <v>202</v>
      </c>
      <c r="J58" s="20">
        <v>28.857142857142858</v>
      </c>
      <c r="K58" s="18">
        <v>1332</v>
      </c>
      <c r="L58" s="17">
        <v>12740</v>
      </c>
      <c r="M58" s="18">
        <v>37640</v>
      </c>
    </row>
    <row r="59" spans="1:13" ht="12.75">
      <c r="A59" s="14">
        <v>40695</v>
      </c>
      <c r="B59" s="15">
        <v>12</v>
      </c>
      <c r="C59" s="16">
        <v>557</v>
      </c>
      <c r="D59" s="18">
        <v>4114</v>
      </c>
      <c r="E59" s="17">
        <v>4800</v>
      </c>
      <c r="F59" s="18">
        <v>21980</v>
      </c>
      <c r="G59" s="11"/>
      <c r="H59" s="19">
        <v>9</v>
      </c>
      <c r="I59" s="16">
        <v>161</v>
      </c>
      <c r="J59" s="20">
        <v>17.88888888888889</v>
      </c>
      <c r="K59" s="18">
        <v>1130</v>
      </c>
      <c r="L59" s="17">
        <v>7070</v>
      </c>
      <c r="M59" s="18">
        <v>24900</v>
      </c>
    </row>
    <row r="60" spans="1:13" ht="12.75">
      <c r="A60" s="14">
        <v>40664</v>
      </c>
      <c r="B60" s="15">
        <v>18</v>
      </c>
      <c r="C60" s="16">
        <v>962</v>
      </c>
      <c r="D60" s="18">
        <v>3557</v>
      </c>
      <c r="E60" s="17">
        <v>3810</v>
      </c>
      <c r="F60" s="18">
        <v>17180</v>
      </c>
      <c r="G60" s="11"/>
      <c r="H60" s="19">
        <v>6</v>
      </c>
      <c r="I60" s="16">
        <v>100</v>
      </c>
      <c r="J60" s="20">
        <v>16.666666666666668</v>
      </c>
      <c r="K60" s="18">
        <v>969</v>
      </c>
      <c r="L60" s="17">
        <v>3800</v>
      </c>
      <c r="M60" s="18">
        <v>17830</v>
      </c>
    </row>
    <row r="61" spans="1:13" ht="12.75">
      <c r="A61" s="14">
        <v>40634</v>
      </c>
      <c r="B61" s="15">
        <v>14</v>
      </c>
      <c r="C61" s="16">
        <v>795</v>
      </c>
      <c r="D61" s="18">
        <v>2595</v>
      </c>
      <c r="E61" s="17">
        <v>4970</v>
      </c>
      <c r="F61" s="18">
        <v>13370</v>
      </c>
      <c r="G61" s="11"/>
      <c r="H61" s="19">
        <v>8</v>
      </c>
      <c r="I61" s="16">
        <v>234</v>
      </c>
      <c r="J61" s="20">
        <v>29.25</v>
      </c>
      <c r="K61" s="18">
        <v>869</v>
      </c>
      <c r="L61" s="17">
        <v>4180</v>
      </c>
      <c r="M61" s="18">
        <v>14030</v>
      </c>
    </row>
    <row r="62" spans="1:13" ht="12.75">
      <c r="A62" s="14">
        <v>40603</v>
      </c>
      <c r="B62" s="15">
        <v>17</v>
      </c>
      <c r="C62" s="16">
        <v>765</v>
      </c>
      <c r="D62" s="18">
        <v>1800</v>
      </c>
      <c r="E62" s="17">
        <v>3570</v>
      </c>
      <c r="F62" s="18">
        <v>8400</v>
      </c>
      <c r="G62" s="11"/>
      <c r="H62" s="19">
        <v>22</v>
      </c>
      <c r="I62" s="16">
        <v>325</v>
      </c>
      <c r="J62" s="20">
        <v>14.772727272727273</v>
      </c>
      <c r="K62" s="18">
        <v>635</v>
      </c>
      <c r="L62" s="17">
        <v>4610</v>
      </c>
      <c r="M62" s="18">
        <v>9850</v>
      </c>
    </row>
    <row r="63" spans="1:13" ht="12.75">
      <c r="A63" s="14">
        <v>40575</v>
      </c>
      <c r="B63" s="15">
        <v>11</v>
      </c>
      <c r="C63" s="16">
        <v>495</v>
      </c>
      <c r="D63" s="18">
        <v>1035</v>
      </c>
      <c r="E63" s="17">
        <v>2310</v>
      </c>
      <c r="F63" s="18">
        <v>4830</v>
      </c>
      <c r="G63" s="11"/>
      <c r="H63" s="19">
        <v>12</v>
      </c>
      <c r="I63" s="16">
        <v>184</v>
      </c>
      <c r="J63" s="20">
        <v>15.333333333333334</v>
      </c>
      <c r="K63" s="18">
        <v>310</v>
      </c>
      <c r="L63" s="17">
        <v>2110</v>
      </c>
      <c r="M63" s="18">
        <v>5240</v>
      </c>
    </row>
    <row r="64" spans="1:13" ht="12.75">
      <c r="A64" s="14">
        <v>40544</v>
      </c>
      <c r="B64" s="15">
        <v>12</v>
      </c>
      <c r="C64" s="16">
        <v>540</v>
      </c>
      <c r="D64" s="18">
        <v>540</v>
      </c>
      <c r="E64" s="17">
        <v>2520</v>
      </c>
      <c r="F64" s="18">
        <v>2520</v>
      </c>
      <c r="G64" s="11"/>
      <c r="H64" s="19">
        <v>10</v>
      </c>
      <c r="I64" s="16">
        <v>126</v>
      </c>
      <c r="J64" s="20">
        <v>12.6</v>
      </c>
      <c r="K64" s="18">
        <v>126</v>
      </c>
      <c r="L64" s="17">
        <v>3130</v>
      </c>
      <c r="M64" s="18">
        <v>3130</v>
      </c>
    </row>
    <row r="65" spans="1:13" ht="12.75">
      <c r="A65" s="21"/>
      <c r="B65" s="21"/>
      <c r="C65" s="21"/>
      <c r="D65" s="11"/>
      <c r="E65" s="11"/>
      <c r="F65" s="11"/>
      <c r="G65" s="11"/>
      <c r="H65" s="22"/>
      <c r="I65" s="21"/>
      <c r="J65" s="23"/>
      <c r="K65" s="11"/>
      <c r="L65" s="11"/>
      <c r="M65" s="11"/>
    </row>
    <row r="66" spans="1:13" ht="12.75">
      <c r="A66" s="14">
        <v>40513</v>
      </c>
      <c r="B66" s="15">
        <v>6</v>
      </c>
      <c r="C66" s="16">
        <v>247</v>
      </c>
      <c r="D66" s="31">
        <v>9550</v>
      </c>
      <c r="E66" s="17">
        <v>1120</v>
      </c>
      <c r="F66" s="31">
        <v>48690</v>
      </c>
      <c r="G66" s="11"/>
      <c r="H66" s="19">
        <v>5</v>
      </c>
      <c r="I66" s="16">
        <v>114</v>
      </c>
      <c r="J66" s="20">
        <v>22.8</v>
      </c>
      <c r="K66" s="31">
        <v>1991</v>
      </c>
      <c r="L66" s="17">
        <v>2450</v>
      </c>
      <c r="M66" s="31">
        <v>62775</v>
      </c>
    </row>
    <row r="67" spans="1:13" ht="12.75">
      <c r="A67" s="14">
        <v>40483</v>
      </c>
      <c r="B67" s="15">
        <v>20</v>
      </c>
      <c r="C67" s="16">
        <v>865</v>
      </c>
      <c r="D67" s="18">
        <v>9303</v>
      </c>
      <c r="E67" s="17">
        <v>4030</v>
      </c>
      <c r="F67" s="18">
        <v>47570</v>
      </c>
      <c r="G67" s="11"/>
      <c r="H67" s="19">
        <v>12</v>
      </c>
      <c r="I67" s="16">
        <v>181</v>
      </c>
      <c r="J67" s="20">
        <v>15.083333333333334</v>
      </c>
      <c r="K67" s="18">
        <v>1877</v>
      </c>
      <c r="L67" s="17">
        <v>5630</v>
      </c>
      <c r="M67" s="18">
        <v>60325</v>
      </c>
    </row>
    <row r="68" spans="1:13" ht="12.75">
      <c r="A68" s="14">
        <v>40452</v>
      </c>
      <c r="B68" s="15">
        <v>18</v>
      </c>
      <c r="C68" s="16">
        <v>817</v>
      </c>
      <c r="D68" s="18">
        <v>8438</v>
      </c>
      <c r="E68" s="17">
        <v>3780</v>
      </c>
      <c r="F68" s="18">
        <v>43540</v>
      </c>
      <c r="G68" s="11"/>
      <c r="H68" s="19">
        <v>7</v>
      </c>
      <c r="I68" s="16">
        <v>180</v>
      </c>
      <c r="J68" s="20">
        <v>25.714285714285715</v>
      </c>
      <c r="K68" s="18">
        <v>1696</v>
      </c>
      <c r="L68" s="17">
        <v>4600</v>
      </c>
      <c r="M68" s="18">
        <v>54695</v>
      </c>
    </row>
    <row r="69" spans="1:13" ht="12.75">
      <c r="A69" s="14">
        <v>40422</v>
      </c>
      <c r="B69" s="15">
        <v>12</v>
      </c>
      <c r="C69" s="16">
        <v>540</v>
      </c>
      <c r="D69" s="18">
        <v>7621</v>
      </c>
      <c r="E69" s="17">
        <v>2520</v>
      </c>
      <c r="F69" s="18">
        <v>39760</v>
      </c>
      <c r="G69" s="11"/>
      <c r="H69" s="19">
        <v>12</v>
      </c>
      <c r="I69" s="16">
        <v>261</v>
      </c>
      <c r="J69" s="20">
        <v>21.75</v>
      </c>
      <c r="K69" s="18">
        <v>1516</v>
      </c>
      <c r="L69" s="17">
        <v>3820</v>
      </c>
      <c r="M69" s="18">
        <v>50095</v>
      </c>
    </row>
    <row r="70" spans="1:13" ht="12.75">
      <c r="A70" s="6">
        <v>40391</v>
      </c>
      <c r="B70" s="7">
        <v>28</v>
      </c>
      <c r="C70" s="8">
        <v>2729</v>
      </c>
      <c r="D70" s="10">
        <v>7081</v>
      </c>
      <c r="E70" s="9">
        <v>11870</v>
      </c>
      <c r="F70" s="10">
        <v>37240</v>
      </c>
      <c r="G70" s="11"/>
      <c r="H70" s="12">
        <v>1</v>
      </c>
      <c r="I70" s="8">
        <v>13</v>
      </c>
      <c r="J70" s="13">
        <v>13</v>
      </c>
      <c r="K70" s="10">
        <v>1255</v>
      </c>
      <c r="L70" s="9">
        <v>240</v>
      </c>
      <c r="M70" s="10">
        <v>46275</v>
      </c>
    </row>
    <row r="71" spans="1:13" ht="12.75">
      <c r="A71" s="14">
        <v>40360</v>
      </c>
      <c r="B71" s="15">
        <v>16</v>
      </c>
      <c r="C71" s="16">
        <v>450</v>
      </c>
      <c r="D71" s="18">
        <v>4352</v>
      </c>
      <c r="E71" s="17">
        <v>2100</v>
      </c>
      <c r="F71" s="18">
        <v>25370</v>
      </c>
      <c r="G71" s="11"/>
      <c r="H71" s="19">
        <v>6</v>
      </c>
      <c r="I71" s="16">
        <v>251</v>
      </c>
      <c r="J71" s="20">
        <v>41.833333333333336</v>
      </c>
      <c r="K71" s="18">
        <v>1242</v>
      </c>
      <c r="L71" s="17">
        <v>11160</v>
      </c>
      <c r="M71" s="18">
        <v>46035</v>
      </c>
    </row>
    <row r="72" spans="1:13" ht="12.75">
      <c r="A72" s="14">
        <v>40330</v>
      </c>
      <c r="B72" s="15">
        <v>16</v>
      </c>
      <c r="C72" s="16">
        <v>720</v>
      </c>
      <c r="D72" s="18">
        <v>3902</v>
      </c>
      <c r="E72" s="17">
        <v>3360</v>
      </c>
      <c r="F72" s="18">
        <v>23270</v>
      </c>
      <c r="G72" s="11"/>
      <c r="H72" s="19">
        <v>10</v>
      </c>
      <c r="I72" s="16">
        <v>159</v>
      </c>
      <c r="J72" s="20">
        <v>15.9</v>
      </c>
      <c r="K72" s="18">
        <v>991</v>
      </c>
      <c r="L72" s="17">
        <v>5965</v>
      </c>
      <c r="M72" s="18">
        <v>34875</v>
      </c>
    </row>
    <row r="73" spans="1:13" ht="12.75">
      <c r="A73" s="14">
        <v>40299</v>
      </c>
      <c r="B73" s="15">
        <v>11</v>
      </c>
      <c r="C73" s="16">
        <v>495</v>
      </c>
      <c r="D73" s="18">
        <v>3182</v>
      </c>
      <c r="E73" s="17">
        <v>2310</v>
      </c>
      <c r="F73" s="18">
        <v>19910</v>
      </c>
      <c r="G73" s="11"/>
      <c r="H73" s="19">
        <v>9</v>
      </c>
      <c r="I73" s="16">
        <v>262</v>
      </c>
      <c r="J73" s="20">
        <v>29.11111111111111</v>
      </c>
      <c r="K73" s="18">
        <v>832</v>
      </c>
      <c r="L73" s="17">
        <v>10690</v>
      </c>
      <c r="M73" s="18">
        <v>28910</v>
      </c>
    </row>
    <row r="74" spans="1:13" ht="12.75">
      <c r="A74" s="14">
        <v>40269</v>
      </c>
      <c r="B74" s="15">
        <v>19</v>
      </c>
      <c r="C74" s="16">
        <v>1112</v>
      </c>
      <c r="D74" s="18">
        <v>2687</v>
      </c>
      <c r="E74" s="17">
        <v>10250</v>
      </c>
      <c r="F74" s="18">
        <v>17600</v>
      </c>
      <c r="G74" s="11"/>
      <c r="H74" s="19">
        <v>10</v>
      </c>
      <c r="I74" s="16">
        <v>153</v>
      </c>
      <c r="J74" s="20">
        <v>15.3</v>
      </c>
      <c r="K74" s="18">
        <v>570</v>
      </c>
      <c r="L74" s="17">
        <v>4920</v>
      </c>
      <c r="M74" s="18">
        <v>18220</v>
      </c>
    </row>
    <row r="75" spans="1:13" ht="12.75">
      <c r="A75" s="14">
        <v>40238</v>
      </c>
      <c r="B75" s="15">
        <v>13</v>
      </c>
      <c r="C75" s="16">
        <v>585</v>
      </c>
      <c r="D75" s="18">
        <v>1575</v>
      </c>
      <c r="E75" s="17">
        <v>2730</v>
      </c>
      <c r="F75" s="18">
        <v>7350</v>
      </c>
      <c r="G75" s="11"/>
      <c r="H75" s="19">
        <v>14</v>
      </c>
      <c r="I75" s="16">
        <v>234</v>
      </c>
      <c r="J75" s="20">
        <v>16.714285714285715</v>
      </c>
      <c r="K75" s="18">
        <v>417</v>
      </c>
      <c r="L75" s="17">
        <v>7030</v>
      </c>
      <c r="M75" s="18">
        <v>13300</v>
      </c>
    </row>
    <row r="76" spans="1:13" ht="12.75">
      <c r="A76" s="14">
        <v>40210</v>
      </c>
      <c r="B76" s="15">
        <v>11</v>
      </c>
      <c r="C76" s="16">
        <v>495</v>
      </c>
      <c r="D76" s="18">
        <v>990</v>
      </c>
      <c r="E76" s="17">
        <v>2310</v>
      </c>
      <c r="F76" s="18">
        <v>4620</v>
      </c>
      <c r="G76" s="11"/>
      <c r="H76" s="19">
        <v>9</v>
      </c>
      <c r="I76" s="16">
        <v>100</v>
      </c>
      <c r="J76" s="20">
        <v>11.11111111111111</v>
      </c>
      <c r="K76" s="18">
        <v>183</v>
      </c>
      <c r="L76" s="17">
        <v>3000</v>
      </c>
      <c r="M76" s="18">
        <v>6270</v>
      </c>
    </row>
    <row r="77" spans="1:13" ht="12.75">
      <c r="A77" s="14">
        <v>40179</v>
      </c>
      <c r="B77" s="15">
        <v>11</v>
      </c>
      <c r="C77" s="16">
        <v>495</v>
      </c>
      <c r="D77" s="18">
        <v>495</v>
      </c>
      <c r="E77" s="17">
        <v>2310</v>
      </c>
      <c r="F77" s="18">
        <v>2310</v>
      </c>
      <c r="G77" s="11"/>
      <c r="H77" s="19">
        <v>6</v>
      </c>
      <c r="I77" s="16">
        <v>83</v>
      </c>
      <c r="J77" s="20">
        <v>13.833333333333334</v>
      </c>
      <c r="K77" s="18">
        <v>83</v>
      </c>
      <c r="L77" s="17">
        <v>3270</v>
      </c>
      <c r="M77" s="18">
        <v>3270</v>
      </c>
    </row>
    <row r="78" spans="1:13" ht="12.75">
      <c r="A78" s="21"/>
      <c r="B78" s="21"/>
      <c r="C78" s="21"/>
      <c r="D78" s="11"/>
      <c r="E78" s="11"/>
      <c r="F78" s="11"/>
      <c r="G78" s="11"/>
      <c r="H78" s="22"/>
      <c r="I78" s="21"/>
      <c r="J78" s="23"/>
      <c r="K78" s="11"/>
      <c r="L78" s="11"/>
      <c r="M78" s="11"/>
    </row>
    <row r="79" spans="1:13" ht="12.75">
      <c r="A79" s="14">
        <v>40148</v>
      </c>
      <c r="B79" s="26">
        <v>15</v>
      </c>
      <c r="C79" s="16">
        <v>675</v>
      </c>
      <c r="D79" s="31">
        <v>10499</v>
      </c>
      <c r="E79" s="17">
        <v>3150</v>
      </c>
      <c r="F79" s="31">
        <v>52690</v>
      </c>
      <c r="G79" s="11"/>
      <c r="H79" s="19">
        <v>6</v>
      </c>
      <c r="I79" s="16">
        <v>149</v>
      </c>
      <c r="J79" s="20">
        <v>24.833333333333332</v>
      </c>
      <c r="K79" s="31">
        <v>1734</v>
      </c>
      <c r="L79" s="17">
        <v>5280</v>
      </c>
      <c r="M79" s="31">
        <v>57558</v>
      </c>
    </row>
    <row r="80" spans="1:13" ht="12.75">
      <c r="A80" s="14">
        <v>40118</v>
      </c>
      <c r="B80" s="26">
        <v>21</v>
      </c>
      <c r="C80" s="16">
        <v>879</v>
      </c>
      <c r="D80" s="18">
        <v>9824</v>
      </c>
      <c r="E80" s="17">
        <v>4090</v>
      </c>
      <c r="F80" s="18">
        <v>49540</v>
      </c>
      <c r="G80" s="11"/>
      <c r="H80" s="19">
        <v>15</v>
      </c>
      <c r="I80" s="16">
        <v>232</v>
      </c>
      <c r="J80" s="20">
        <v>15.466666666666667</v>
      </c>
      <c r="K80" s="18">
        <v>1585</v>
      </c>
      <c r="L80" s="17">
        <v>7025</v>
      </c>
      <c r="M80" s="18">
        <v>52278</v>
      </c>
    </row>
    <row r="81" spans="1:13" ht="12.75">
      <c r="A81" s="14">
        <v>40087</v>
      </c>
      <c r="B81" s="15">
        <v>19</v>
      </c>
      <c r="C81" s="16">
        <v>829</v>
      </c>
      <c r="D81" s="18">
        <v>8945</v>
      </c>
      <c r="E81" s="17">
        <v>4350</v>
      </c>
      <c r="F81" s="18">
        <v>45450</v>
      </c>
      <c r="G81" s="11"/>
      <c r="H81" s="19">
        <v>13</v>
      </c>
      <c r="I81" s="16">
        <v>221</v>
      </c>
      <c r="J81" s="20">
        <v>17</v>
      </c>
      <c r="K81" s="18">
        <v>1353</v>
      </c>
      <c r="L81" s="17">
        <v>5350</v>
      </c>
      <c r="M81" s="18">
        <v>45253</v>
      </c>
    </row>
    <row r="82" spans="1:13" ht="12.75">
      <c r="A82" s="14">
        <v>40057</v>
      </c>
      <c r="B82" s="26">
        <v>22</v>
      </c>
      <c r="C82" s="16">
        <v>971</v>
      </c>
      <c r="D82" s="18">
        <v>8116</v>
      </c>
      <c r="E82" s="17">
        <v>4960</v>
      </c>
      <c r="F82" s="18">
        <v>41100</v>
      </c>
      <c r="G82" s="11"/>
      <c r="H82" s="19">
        <v>10</v>
      </c>
      <c r="I82" s="16">
        <v>140</v>
      </c>
      <c r="J82" s="20">
        <v>14</v>
      </c>
      <c r="K82" s="18">
        <v>1132</v>
      </c>
      <c r="L82" s="17">
        <v>2820</v>
      </c>
      <c r="M82" s="18">
        <v>39903</v>
      </c>
    </row>
    <row r="83" spans="1:13" ht="12.75">
      <c r="A83" s="6">
        <v>40026</v>
      </c>
      <c r="B83" s="32">
        <v>23</v>
      </c>
      <c r="C83" s="8">
        <v>2189</v>
      </c>
      <c r="D83" s="10">
        <v>7145</v>
      </c>
      <c r="E83" s="9">
        <v>10810</v>
      </c>
      <c r="F83" s="10">
        <v>36140</v>
      </c>
      <c r="G83" s="11"/>
      <c r="H83" s="12">
        <v>0</v>
      </c>
      <c r="I83" s="8">
        <v>0</v>
      </c>
      <c r="J83" s="13"/>
      <c r="K83" s="10">
        <v>992</v>
      </c>
      <c r="L83" s="9">
        <v>0</v>
      </c>
      <c r="M83" s="10">
        <v>37083</v>
      </c>
    </row>
    <row r="84" spans="1:13" ht="12.75">
      <c r="A84" s="14">
        <v>39995</v>
      </c>
      <c r="B84" s="26">
        <v>16</v>
      </c>
      <c r="C84" s="16">
        <v>685</v>
      </c>
      <c r="D84" s="18">
        <v>4956</v>
      </c>
      <c r="E84" s="17">
        <v>3200</v>
      </c>
      <c r="F84" s="18">
        <v>25330</v>
      </c>
      <c r="G84" s="11"/>
      <c r="H84" s="19">
        <v>9</v>
      </c>
      <c r="I84" s="16">
        <v>174</v>
      </c>
      <c r="J84" s="20">
        <v>19.333333333333332</v>
      </c>
      <c r="K84" s="18">
        <v>992</v>
      </c>
      <c r="L84" s="17">
        <v>8380</v>
      </c>
      <c r="M84" s="18">
        <v>37083</v>
      </c>
    </row>
    <row r="85" spans="1:13" ht="12.75">
      <c r="A85" s="14">
        <v>39965</v>
      </c>
      <c r="B85" s="26">
        <v>18</v>
      </c>
      <c r="C85" s="16">
        <v>810</v>
      </c>
      <c r="D85" s="18">
        <v>4271</v>
      </c>
      <c r="E85" s="17">
        <v>3780</v>
      </c>
      <c r="F85" s="18">
        <v>22130</v>
      </c>
      <c r="G85" s="11"/>
      <c r="H85" s="19">
        <v>12</v>
      </c>
      <c r="I85" s="16">
        <v>165</v>
      </c>
      <c r="J85" s="20">
        <v>13.75</v>
      </c>
      <c r="K85" s="18">
        <v>818</v>
      </c>
      <c r="L85" s="17">
        <v>5020</v>
      </c>
      <c r="M85" s="18">
        <v>28703</v>
      </c>
    </row>
    <row r="86" spans="1:13" ht="12.75">
      <c r="A86" s="14">
        <v>39934</v>
      </c>
      <c r="B86" s="26">
        <v>8</v>
      </c>
      <c r="C86" s="16">
        <v>331</v>
      </c>
      <c r="D86" s="18">
        <v>3461</v>
      </c>
      <c r="E86" s="17">
        <v>1550</v>
      </c>
      <c r="F86" s="18">
        <v>18350</v>
      </c>
      <c r="G86" s="11"/>
      <c r="H86" s="19">
        <v>7</v>
      </c>
      <c r="I86" s="16">
        <v>180</v>
      </c>
      <c r="J86" s="20">
        <v>25.714285714285715</v>
      </c>
      <c r="K86" s="18">
        <v>653</v>
      </c>
      <c r="L86" s="17">
        <v>7470</v>
      </c>
      <c r="M86" s="18">
        <v>23683</v>
      </c>
    </row>
    <row r="87" spans="1:13" ht="12.75">
      <c r="A87" s="14">
        <v>39904</v>
      </c>
      <c r="B87" s="15">
        <v>18</v>
      </c>
      <c r="C87" s="16">
        <v>1060</v>
      </c>
      <c r="D87" s="18">
        <v>3130</v>
      </c>
      <c r="E87" s="17">
        <v>7140</v>
      </c>
      <c r="F87" s="18">
        <v>16800</v>
      </c>
      <c r="G87" s="11"/>
      <c r="H87" s="19">
        <v>5</v>
      </c>
      <c r="I87" s="16">
        <v>123</v>
      </c>
      <c r="J87" s="20">
        <v>24.6</v>
      </c>
      <c r="K87" s="18">
        <v>473</v>
      </c>
      <c r="L87" s="17">
        <v>3800</v>
      </c>
      <c r="M87" s="18">
        <v>16213</v>
      </c>
    </row>
    <row r="88" spans="1:13" ht="12.75">
      <c r="A88" s="14">
        <v>39873</v>
      </c>
      <c r="B88" s="15">
        <v>18</v>
      </c>
      <c r="C88" s="16">
        <v>810</v>
      </c>
      <c r="D88" s="18">
        <v>2070</v>
      </c>
      <c r="E88" s="17">
        <v>3780</v>
      </c>
      <c r="F88" s="18">
        <v>9660</v>
      </c>
      <c r="G88" s="11"/>
      <c r="H88" s="19">
        <v>13</v>
      </c>
      <c r="I88" s="16">
        <v>225</v>
      </c>
      <c r="J88" s="20">
        <v>17.307692307692307</v>
      </c>
      <c r="K88" s="18">
        <v>350</v>
      </c>
      <c r="L88" s="17">
        <v>8030</v>
      </c>
      <c r="M88" s="18">
        <v>12413</v>
      </c>
    </row>
    <row r="89" spans="1:13" ht="12.75">
      <c r="A89" s="14">
        <v>39845</v>
      </c>
      <c r="B89" s="15">
        <v>18</v>
      </c>
      <c r="C89" s="16">
        <v>810</v>
      </c>
      <c r="D89" s="18">
        <v>1260</v>
      </c>
      <c r="E89" s="17">
        <v>3780</v>
      </c>
      <c r="F89" s="18">
        <v>5880</v>
      </c>
      <c r="G89" s="11"/>
      <c r="H89" s="19">
        <v>3</v>
      </c>
      <c r="I89" s="16">
        <v>54</v>
      </c>
      <c r="J89" s="20">
        <v>18</v>
      </c>
      <c r="K89" s="18">
        <v>125</v>
      </c>
      <c r="L89" s="17">
        <v>1518</v>
      </c>
      <c r="M89" s="18">
        <v>4383</v>
      </c>
    </row>
    <row r="90" spans="1:13" ht="12.75">
      <c r="A90" s="14">
        <v>39814</v>
      </c>
      <c r="B90" s="15">
        <v>10</v>
      </c>
      <c r="C90" s="16">
        <v>450</v>
      </c>
      <c r="D90" s="18">
        <v>450</v>
      </c>
      <c r="E90" s="17">
        <v>2100</v>
      </c>
      <c r="F90" s="18">
        <v>2100</v>
      </c>
      <c r="G90" s="11"/>
      <c r="H90" s="19">
        <v>3</v>
      </c>
      <c r="I90" s="16">
        <v>71</v>
      </c>
      <c r="J90" s="20">
        <v>23.666666666666668</v>
      </c>
      <c r="K90" s="18">
        <v>71</v>
      </c>
      <c r="L90" s="17">
        <v>2865</v>
      </c>
      <c r="M90" s="18">
        <v>2865</v>
      </c>
    </row>
    <row r="91" spans="1:13" ht="12.75">
      <c r="A91" s="27"/>
      <c r="B91" s="27"/>
      <c r="C91" s="21"/>
      <c r="D91" s="28"/>
      <c r="E91" s="11"/>
      <c r="F91" s="28"/>
      <c r="G91" s="11"/>
      <c r="H91" s="22"/>
      <c r="I91" s="21"/>
      <c r="J91" s="21"/>
      <c r="K91" s="28"/>
      <c r="L91" s="11"/>
      <c r="M91" s="28"/>
    </row>
    <row r="92" spans="1:13" ht="12.75">
      <c r="A92" s="24">
        <v>39783</v>
      </c>
      <c r="B92" s="24"/>
      <c r="C92">
        <v>675</v>
      </c>
      <c r="D92" s="29">
        <v>3905</v>
      </c>
      <c r="E92" s="2">
        <v>3200</v>
      </c>
      <c r="F92" s="29">
        <v>38850</v>
      </c>
      <c r="G92" s="11"/>
      <c r="H92" s="19"/>
      <c r="I92">
        <v>216</v>
      </c>
      <c r="K92" s="29">
        <v>601</v>
      </c>
      <c r="L92" s="2">
        <v>5860</v>
      </c>
      <c r="M92" s="29">
        <v>5860</v>
      </c>
    </row>
    <row r="93" spans="1:13" ht="12.75">
      <c r="A93" s="24">
        <v>39753</v>
      </c>
      <c r="B93" s="24"/>
      <c r="C93">
        <v>540</v>
      </c>
      <c r="D93" s="25">
        <v>3230</v>
      </c>
      <c r="E93" s="2">
        <v>2520</v>
      </c>
      <c r="F93" s="25">
        <v>35650</v>
      </c>
      <c r="G93" s="11"/>
      <c r="H93" s="19"/>
      <c r="I93">
        <v>125</v>
      </c>
      <c r="K93" s="25">
        <v>385</v>
      </c>
      <c r="L93" s="2"/>
      <c r="M93" s="25"/>
    </row>
    <row r="94" spans="1:13" ht="12.75">
      <c r="A94" s="24">
        <v>39722</v>
      </c>
      <c r="B94" s="24"/>
      <c r="C94">
        <v>675</v>
      </c>
      <c r="D94" s="25">
        <v>2690</v>
      </c>
      <c r="E94" s="2">
        <v>3150</v>
      </c>
      <c r="F94" s="25">
        <v>33130</v>
      </c>
      <c r="G94" s="11"/>
      <c r="H94" s="19"/>
      <c r="I94">
        <v>120</v>
      </c>
      <c r="K94" s="25">
        <v>260</v>
      </c>
      <c r="L94" s="2"/>
      <c r="M94" s="25"/>
    </row>
    <row r="95" spans="1:13" ht="12.75">
      <c r="A95" s="24">
        <v>39692</v>
      </c>
      <c r="B95" s="24"/>
      <c r="C95">
        <v>810</v>
      </c>
      <c r="D95" s="25">
        <v>2015</v>
      </c>
      <c r="E95" s="2">
        <v>3780</v>
      </c>
      <c r="F95" s="25">
        <v>29980</v>
      </c>
      <c r="G95" s="11"/>
      <c r="H95" s="19"/>
      <c r="I95">
        <v>140</v>
      </c>
      <c r="K95" s="25">
        <v>140</v>
      </c>
      <c r="L95" s="2"/>
      <c r="M95" s="25"/>
    </row>
    <row r="96" spans="1:13" ht="12.75">
      <c r="A96" s="24">
        <v>39661</v>
      </c>
      <c r="B96" s="24"/>
      <c r="C96">
        <v>1205</v>
      </c>
      <c r="D96" s="25">
        <v>1205</v>
      </c>
      <c r="E96" s="2">
        <v>26200</v>
      </c>
      <c r="F96" s="25">
        <v>26200</v>
      </c>
      <c r="G96" s="11"/>
      <c r="H96" s="19"/>
      <c r="K96" s="25"/>
      <c r="L96" s="2"/>
      <c r="M96" s="25"/>
    </row>
  </sheetData>
  <mergeCells count="2">
    <mergeCell ref="C3:F3"/>
    <mergeCell ref="I3:M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PAYEN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ClaudeD</dc:creator>
  <cp:keywords/>
  <dc:description/>
  <cp:lastModifiedBy>Claude</cp:lastModifiedBy>
  <dcterms:created xsi:type="dcterms:W3CDTF">2012-08-28T07:44:43Z</dcterms:created>
  <dcterms:modified xsi:type="dcterms:W3CDTF">2015-09-10T20:44:23Z</dcterms:modified>
  <cp:category/>
  <cp:version/>
  <cp:contentType/>
  <cp:contentStatus/>
</cp:coreProperties>
</file>