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11940" activeTab="0"/>
  </bookViews>
  <sheets>
    <sheet name="Feuil1" sheetId="1" r:id="rId1"/>
  </sheets>
  <definedNames>
    <definedName name="_xlnm.Print_Area" localSheetId="0">'Feuil1'!$A$1:$T$92</definedName>
  </definedNames>
  <calcPr fullCalcOnLoad="1"/>
</workbook>
</file>

<file path=xl/sharedStrings.xml><?xml version="1.0" encoding="utf-8"?>
<sst xmlns="http://schemas.openxmlformats.org/spreadsheetml/2006/main" count="79" uniqueCount="55">
  <si>
    <r>
      <t xml:space="preserve">  </t>
    </r>
    <r>
      <rPr>
        <b/>
        <sz val="9"/>
        <rFont val="Arial"/>
        <family val="0"/>
      </rPr>
      <t>PRÉPARATION</t>
    </r>
  </si>
  <si>
    <r>
      <t xml:space="preserve">  </t>
    </r>
    <r>
      <rPr>
        <sz val="9"/>
        <rFont val="Arial"/>
        <family val="0"/>
      </rPr>
      <t xml:space="preserve">Dans le dédale des articles du nouveau Code de la Route, des arrêtés ministériels, des directives européennes,  </t>
    </r>
  </si>
  <si>
    <t xml:space="preserve">   l'usager à souvent le plus grand mal à faire le point. Pour réaliser automatiquement cette étude :</t>
  </si>
  <si>
    <t>a ) administrative d'une part, avec l'obligation éventuelle de détention d'un PERMIS E</t>
  </si>
  <si>
    <t>b ) technique d'autre part, avec la détermination de la charge tractable,</t>
  </si>
  <si>
    <r>
      <t xml:space="preserve">  </t>
    </r>
    <r>
      <rPr>
        <sz val="10"/>
        <rFont val="Arial"/>
        <family val="2"/>
      </rPr>
      <t>il vous suffit de</t>
    </r>
    <r>
      <rPr>
        <sz val="9"/>
        <rFont val="Arial"/>
        <family val="0"/>
      </rPr>
      <t xml:space="preserve"> saisir dans les cases de couleur jaune délimitées par un cadre : </t>
    </r>
  </si>
  <si>
    <t xml:space="preserve">les caractéristiques correspondant aux répères F2 (PTAC), F3 (PTRA) et G1(PV) de la carte grise du véhicule  </t>
  </si>
  <si>
    <t>tracteur, ainsi que de celles correspondant aux répères F2 (PTAC) et G1 (PV) pour la remorque.</t>
  </si>
  <si>
    <r>
      <t xml:space="preserve">  </t>
    </r>
    <r>
      <rPr>
        <b/>
        <sz val="9"/>
        <rFont val="Arial"/>
        <family val="0"/>
      </rPr>
      <t>Carte grise véhicule tracteur</t>
    </r>
  </si>
  <si>
    <r>
      <t xml:space="preserve">  </t>
    </r>
    <r>
      <rPr>
        <b/>
        <sz val="9"/>
        <rFont val="Arial"/>
        <family val="0"/>
      </rPr>
      <t>Carte grise ou catalogue remorque</t>
    </r>
  </si>
  <si>
    <r>
      <t xml:space="preserve">  </t>
    </r>
    <r>
      <rPr>
        <b/>
        <sz val="9"/>
        <rFont val="Arial"/>
        <family val="0"/>
      </rPr>
      <t>F2</t>
    </r>
    <r>
      <rPr>
        <sz val="9"/>
        <rFont val="Arial"/>
        <family val="0"/>
      </rPr>
      <t xml:space="preserve"> : Poids total autorisé en charge     =</t>
    </r>
  </si>
  <si>
    <t>kg</t>
  </si>
  <si>
    <r>
      <t xml:space="preserve">  </t>
    </r>
    <r>
      <rPr>
        <b/>
        <sz val="9"/>
        <rFont val="Arial"/>
        <family val="0"/>
      </rPr>
      <t>F2</t>
    </r>
    <r>
      <rPr>
        <sz val="9"/>
        <rFont val="Arial"/>
        <family val="0"/>
      </rPr>
      <t xml:space="preserve"> : Poids total autorisé en charge    = </t>
    </r>
  </si>
  <si>
    <r>
      <t xml:space="preserve">  </t>
    </r>
    <r>
      <rPr>
        <b/>
        <sz val="9"/>
        <rFont val="Arial"/>
        <family val="0"/>
      </rPr>
      <t>F3</t>
    </r>
    <r>
      <rPr>
        <sz val="9"/>
        <rFont val="Arial"/>
        <family val="0"/>
      </rPr>
      <t xml:space="preserve"> : Poids total roulant autorisé          =</t>
    </r>
  </si>
  <si>
    <r>
      <t xml:space="preserve">  </t>
    </r>
    <r>
      <rPr>
        <b/>
        <sz val="9"/>
        <rFont val="Arial"/>
        <family val="0"/>
      </rPr>
      <t>G1</t>
    </r>
    <r>
      <rPr>
        <sz val="9"/>
        <rFont val="Arial"/>
        <family val="0"/>
      </rPr>
      <t xml:space="preserve"> : Poids à vide                                    =</t>
    </r>
  </si>
  <si>
    <r>
      <t xml:space="preserve">  </t>
    </r>
    <r>
      <rPr>
        <sz val="8"/>
        <rFont val="Arial"/>
        <family val="0"/>
      </rPr>
      <t>Si PV non indiqué sur catalogue, faire : G1 = PTAC – CU</t>
    </r>
  </si>
  <si>
    <r>
      <t xml:space="preserve">  </t>
    </r>
    <r>
      <rPr>
        <b/>
        <sz val="9"/>
        <rFont val="Arial"/>
        <family val="2"/>
      </rPr>
      <t>PERMIS E</t>
    </r>
  </si>
  <si>
    <r>
      <t xml:space="preserve">   </t>
    </r>
    <r>
      <rPr>
        <sz val="8"/>
        <color indexed="12"/>
        <rFont val="Arial"/>
        <family val="0"/>
      </rPr>
      <t xml:space="preserve">Les critères retenus pour le permis E sont </t>
    </r>
    <r>
      <rPr>
        <b/>
        <sz val="8"/>
        <color indexed="12"/>
        <rFont val="Arial"/>
        <family val="0"/>
      </rPr>
      <t>« théoriques »</t>
    </r>
    <r>
      <rPr>
        <sz val="8"/>
        <color indexed="12"/>
        <rFont val="Arial"/>
        <family val="0"/>
      </rPr>
      <t>. Ce sont les poids maximum officiellement homologués pour le véhicule</t>
    </r>
  </si>
  <si>
    <t>è</t>
  </si>
  <si>
    <t>TOTAL PTAC =</t>
  </si>
  <si>
    <t>d'où :</t>
  </si>
  <si>
    <r>
      <t xml:space="preserve">  </t>
    </r>
    <r>
      <rPr>
        <u val="single"/>
        <sz val="9"/>
        <rFont val="Arial"/>
        <family val="0"/>
      </rPr>
      <t>2ème condition :</t>
    </r>
    <r>
      <rPr>
        <sz val="9"/>
        <rFont val="Arial"/>
        <family val="0"/>
      </rPr>
      <t xml:space="preserve"> comparaison du PV véhicule tracteur et PTAC remorque</t>
    </r>
  </si>
  <si>
    <t xml:space="preserve">PV véhicule tracteur </t>
  </si>
  <si>
    <t>PTAC remorque</t>
  </si>
  <si>
    <t>Dans ce cas, la conclusion est :</t>
  </si>
  <si>
    <t>Art. R. 54-c modifié par R. 312-2</t>
  </si>
  <si>
    <r>
      <t xml:space="preserve">   </t>
    </r>
    <r>
      <rPr>
        <sz val="8"/>
        <color indexed="12"/>
        <rFont val="Arial"/>
        <family val="0"/>
      </rPr>
      <t xml:space="preserve">Les critères retenus pour le calcul de la charge tractable sont </t>
    </r>
    <r>
      <rPr>
        <b/>
        <sz val="8"/>
        <color indexed="12"/>
        <rFont val="Arial"/>
        <family val="0"/>
      </rPr>
      <t>« réels »</t>
    </r>
    <r>
      <rPr>
        <sz val="8"/>
        <color indexed="12"/>
        <rFont val="Arial"/>
        <family val="0"/>
      </rPr>
      <t>. Ce sont les poids pouvant être vraiment constatés par</t>
    </r>
  </si>
  <si>
    <r>
      <t xml:space="preserve">  </t>
    </r>
    <r>
      <rPr>
        <sz val="9"/>
        <rFont val="Arial"/>
        <family val="0"/>
      </rPr>
      <t>Charge du véhicule tracteur prévue ( ex.: 75 kg en moyenne / passager + 100 kg / bagages)            =</t>
    </r>
  </si>
  <si>
    <r>
      <t xml:space="preserve">  </t>
    </r>
    <r>
      <rPr>
        <sz val="9"/>
        <rFont val="Arial"/>
        <family val="0"/>
      </rPr>
      <t>Charge sur la remorque = poids réel des objets transportés (matériaux, véhicule, bateau, etc.)       =</t>
    </r>
  </si>
  <si>
    <r>
      <t xml:space="preserve">POIDS </t>
    </r>
    <r>
      <rPr>
        <b/>
        <sz val="9"/>
        <rFont val="Arial"/>
        <family val="2"/>
      </rPr>
      <t>REEL</t>
    </r>
    <r>
      <rPr>
        <sz val="9"/>
        <rFont val="Arial"/>
        <family val="0"/>
      </rPr>
      <t xml:space="preserve"> VOITURE :</t>
    </r>
  </si>
  <si>
    <r>
      <t xml:space="preserve">POIDS </t>
    </r>
    <r>
      <rPr>
        <b/>
        <sz val="9"/>
        <rFont val="Arial"/>
        <family val="2"/>
      </rPr>
      <t>REEL</t>
    </r>
    <r>
      <rPr>
        <sz val="9"/>
        <rFont val="Arial"/>
        <family val="0"/>
      </rPr>
      <t xml:space="preserve"> REMORQUE :</t>
    </r>
  </si>
  <si>
    <t>Cette configuration :</t>
  </si>
  <si>
    <t>Art. R. 54-1 modifié par R. 312-3</t>
  </si>
  <si>
    <t>Arrêté du 05/02/69 modifié le 18/04/86</t>
  </si>
  <si>
    <r>
      <t>- l</t>
    </r>
    <r>
      <rPr>
        <sz val="9"/>
        <rFont val="Arial"/>
        <family val="0"/>
      </rPr>
      <t>e Poids Total Roulant peut dépasser le PTRA (F3 : poids total roulant autorisé)</t>
    </r>
  </si>
  <si>
    <r>
      <t xml:space="preserve">   </t>
    </r>
    <r>
      <rPr>
        <sz val="8"/>
        <color indexed="12"/>
        <rFont val="Arial"/>
        <family val="0"/>
      </rPr>
      <t>pesée : poids total du véhicule (avec ses passagers et ses bagages), poids total de la remorque (avec sa charge).</t>
    </r>
  </si>
  <si>
    <t>Art. R. 124 modifié par R. 221-4 (Décret n° 2006-1712 du 23/12/06)</t>
  </si>
  <si>
    <t>PTAC véhicule tracteur</t>
  </si>
  <si>
    <r>
      <t xml:space="preserve">  </t>
    </r>
    <r>
      <rPr>
        <u val="single"/>
        <sz val="9"/>
        <rFont val="Arial"/>
        <family val="2"/>
      </rPr>
      <t>1ère condition :</t>
    </r>
    <r>
      <rPr>
        <sz val="9"/>
        <rFont val="Arial"/>
        <family val="2"/>
      </rPr>
      <t xml:space="preserve"> somme des PTAC</t>
    </r>
  </si>
  <si>
    <t xml:space="preserve">  Si PTAC véhicule tracteur &lt; 3500 kg et PTAC remorque &lt; 750 kg le permis B suffit</t>
  </si>
  <si>
    <r>
      <t>Le Poi</t>
    </r>
    <r>
      <rPr>
        <sz val="9"/>
        <rFont val="Arial"/>
        <family val="0"/>
      </rPr>
      <t>ds Total Roulant réel peut dépasser le PTRA (F3 : poids total roulant autorisé) si :</t>
    </r>
  </si>
  <si>
    <r>
      <t xml:space="preserve">- le </t>
    </r>
    <r>
      <rPr>
        <b/>
        <sz val="9"/>
        <rFont val="Arial"/>
        <family val="2"/>
      </rPr>
      <t>Poids Réel de la remorque</t>
    </r>
    <r>
      <rPr>
        <sz val="9"/>
        <rFont val="Arial"/>
        <family val="0"/>
      </rPr>
      <t xml:space="preserve"> ne dépasse pas 130 % du </t>
    </r>
    <r>
      <rPr>
        <b/>
        <sz val="9"/>
        <rFont val="Arial"/>
        <family val="2"/>
      </rPr>
      <t>Poids Réel du véhicule tracteur</t>
    </r>
    <r>
      <rPr>
        <sz val="9"/>
        <rFont val="Arial"/>
        <family val="0"/>
      </rPr>
      <t xml:space="preserve"> </t>
    </r>
  </si>
  <si>
    <r>
      <t xml:space="preserve">     </t>
    </r>
    <r>
      <rPr>
        <b/>
        <sz val="9"/>
        <rFont val="Arial"/>
        <family val="0"/>
      </rPr>
      <t>a) à 65 km/h</t>
    </r>
    <r>
      <rPr>
        <sz val="9"/>
        <rFont val="Arial"/>
        <family val="0"/>
      </rPr>
      <t xml:space="preserve"> (disque réglementaire apposé à l'arrière du chargement)</t>
    </r>
  </si>
  <si>
    <r>
      <t xml:space="preserve">      </t>
    </r>
    <r>
      <rPr>
        <b/>
        <sz val="9"/>
        <rFont val="Arial"/>
        <family val="0"/>
      </rPr>
      <t>b) à 45 km/h</t>
    </r>
    <r>
      <rPr>
        <sz val="9"/>
        <rFont val="Arial"/>
        <family val="0"/>
      </rPr>
      <t xml:space="preserve"> (disque réglementaire apposé à l'arrière du chargement)</t>
    </r>
  </si>
  <si>
    <r>
      <t xml:space="preserve">- le </t>
    </r>
    <r>
      <rPr>
        <b/>
        <sz val="9"/>
        <rFont val="Arial"/>
        <family val="2"/>
      </rPr>
      <t>Poids Réel de la remorque</t>
    </r>
    <r>
      <rPr>
        <sz val="9"/>
        <rFont val="Arial"/>
        <family val="0"/>
      </rPr>
      <t xml:space="preserve"> peut dépasser 130 % du </t>
    </r>
    <r>
      <rPr>
        <b/>
        <sz val="9"/>
        <rFont val="Arial"/>
        <family val="2"/>
      </rPr>
      <t>Poids Réel du véhicule tracteur</t>
    </r>
    <r>
      <rPr>
        <sz val="9"/>
        <rFont val="Arial"/>
        <family val="0"/>
      </rPr>
      <t xml:space="preserve"> </t>
    </r>
  </si>
  <si>
    <r>
      <t xml:space="preserve">- le </t>
    </r>
    <r>
      <rPr>
        <b/>
        <sz val="9"/>
        <rFont val="Arial"/>
        <family val="2"/>
      </rPr>
      <t>PTAC de la remorque</t>
    </r>
    <r>
      <rPr>
        <sz val="9"/>
        <rFont val="Arial"/>
        <family val="2"/>
      </rPr>
      <t xml:space="preserve"> ne dépasse pas 3500 kg,</t>
    </r>
  </si>
  <si>
    <r>
      <t xml:space="preserve">  </t>
    </r>
    <r>
      <rPr>
        <b/>
        <sz val="9"/>
        <rFont val="Arial"/>
        <family val="2"/>
      </rPr>
      <t>CHARGE TRACTABLE SANS LIMITATION DE VITESSE</t>
    </r>
  </si>
  <si>
    <r>
      <t xml:space="preserve">  </t>
    </r>
    <r>
      <rPr>
        <b/>
        <sz val="9"/>
        <rFont val="Arial"/>
        <family val="0"/>
      </rPr>
      <t>DÉROGATIONS de CHARGE TRACTABLE AVEC LIMITATION DE VITESSE</t>
    </r>
  </si>
  <si>
    <r>
      <t xml:space="preserve">   </t>
    </r>
    <r>
      <rPr>
        <sz val="8"/>
        <color indexed="12"/>
        <rFont val="Arial"/>
        <family val="0"/>
      </rPr>
      <t xml:space="preserve">et pour la remorque, c'est à dire : poids total autorisé en charge et poids à vide. </t>
    </r>
    <r>
      <rPr>
        <b/>
        <sz val="8"/>
        <color indexed="12"/>
        <rFont val="Arial"/>
        <family val="2"/>
      </rPr>
      <t>Même si vous roulez à vide.</t>
    </r>
  </si>
  <si>
    <t xml:space="preserve">    et que vous désirez justement déterminer la remorque adaptée à la charge souhaitée.</t>
  </si>
  <si>
    <t xml:space="preserve">    Telles que les formules sont faites ici, cette étude ne vaut que si vous ne connaissez pas les caractéristiques de la remorque,</t>
  </si>
  <si>
    <t xml:space="preserve">    Souvenez-vous que le poids réel de la remorque ne doit jamais dépasser son PTAC.</t>
  </si>
  <si>
    <t xml:space="preserve">Dans ces conditions, le poids maxi réel tractable (charge + PV rem.) est de : </t>
  </si>
  <si>
    <t xml:space="preserve">Dans ce cas, le poids maxi réel tractable (charge + PV rem.) est de : </t>
  </si>
  <si>
    <t xml:space="preserve">Dans ce cas, le poids maxi réel tractable (charge + PV rem.) est supérieur à 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</si>
</sst>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10"/>
      <name val="Lucida Sans Unicode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Lucida Sans Unicode"/>
      <family val="0"/>
    </font>
    <font>
      <b/>
      <sz val="8"/>
      <color indexed="10"/>
      <name val="Arial"/>
      <family val="0"/>
    </font>
    <font>
      <sz val="10"/>
      <color indexed="12"/>
      <name val="Arial"/>
      <family val="0"/>
    </font>
    <font>
      <sz val="10"/>
      <color indexed="12"/>
      <name val="Lucida Sans Unicode"/>
      <family val="0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sz val="10"/>
      <color indexed="10"/>
      <name val="Lucida Sans Unicode"/>
      <family val="0"/>
    </font>
    <font>
      <u val="single"/>
      <sz val="9"/>
      <name val="Arial"/>
      <family val="0"/>
    </font>
    <font>
      <u val="single"/>
      <sz val="10"/>
      <name val="Arial"/>
      <family val="0"/>
    </font>
    <font>
      <b/>
      <sz val="10"/>
      <name val="Wingdings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sz val="9"/>
      <name val="Lucida Sans Unicode"/>
      <family val="0"/>
    </font>
    <font>
      <b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Alignment="1">
      <alignment/>
    </xf>
    <xf numFmtId="1" fontId="2" fillId="3" borderId="6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1" fontId="2" fillId="4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8" xfId="0" applyFont="1" applyFill="1" applyBorder="1" applyAlignment="1">
      <alignment horizontal="right"/>
    </xf>
    <xf numFmtId="0" fontId="15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2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top"/>
    </xf>
    <xf numFmtId="1" fontId="2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18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123825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39</xdr:row>
      <xdr:rowOff>85725</xdr:rowOff>
    </xdr:from>
    <xdr:to>
      <xdr:col>12</xdr:col>
      <xdr:colOff>314325</xdr:colOff>
      <xdr:row>39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267200" y="4543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92"/>
  <sheetViews>
    <sheetView showGridLines="0" tabSelected="1" workbookViewId="0" topLeftCell="A1">
      <selection activeCell="Q66" sqref="Q66"/>
    </sheetView>
  </sheetViews>
  <sheetFormatPr defaultColWidth="11.421875" defaultRowHeight="12.75"/>
  <cols>
    <col min="1" max="1" width="2.7109375" style="0" customWidth="1"/>
    <col min="2" max="5" width="5.421875" style="0" customWidth="1"/>
    <col min="6" max="6" width="5.8515625" style="0" customWidth="1"/>
    <col min="7" max="8" width="5.421875" style="0" customWidth="1"/>
    <col min="9" max="9" width="5.57421875" style="0" customWidth="1"/>
    <col min="10" max="11" width="5.421875" style="0" customWidth="1"/>
    <col min="12" max="12" width="6.421875" style="0" customWidth="1"/>
    <col min="13" max="18" width="5.421875" style="0" customWidth="1"/>
    <col min="19" max="19" width="3.7109375" style="0" customWidth="1"/>
    <col min="20" max="20" width="2.140625" style="0" customWidth="1"/>
    <col min="21" max="32" width="5.140625" style="0" customWidth="1"/>
  </cols>
  <sheetData>
    <row r="4" ht="13.5" customHeight="1"/>
    <row r="5" ht="7.5" customHeight="1"/>
    <row r="6" spans="2:19" ht="3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2:19" ht="12.75">
      <c r="B7" s="4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2:19" ht="3.75" customHeight="1">
      <c r="B8" s="7"/>
      <c r="S8" s="6"/>
    </row>
    <row r="9" spans="2:19" ht="12.75">
      <c r="B9" s="4" t="s">
        <v>1</v>
      </c>
      <c r="S9" s="6"/>
    </row>
    <row r="10" spans="2:19" ht="12.75">
      <c r="B10" s="8" t="s">
        <v>2</v>
      </c>
      <c r="S10" s="6"/>
    </row>
    <row r="11" spans="2:19" ht="3.75" customHeight="1">
      <c r="B11" s="7"/>
      <c r="S11" s="6"/>
    </row>
    <row r="12" spans="2:19" ht="12.75">
      <c r="B12" s="7"/>
      <c r="C12" s="9" t="s">
        <v>3</v>
      </c>
      <c r="S12" s="6"/>
    </row>
    <row r="13" spans="2:19" ht="12.75">
      <c r="B13" s="7"/>
      <c r="C13" s="9" t="s">
        <v>4</v>
      </c>
      <c r="S13" s="6"/>
    </row>
    <row r="14" spans="2:19" ht="3.75" customHeight="1">
      <c r="B14" s="7"/>
      <c r="S14" s="6"/>
    </row>
    <row r="15" spans="2:19" ht="12.75">
      <c r="B15" s="4" t="s">
        <v>5</v>
      </c>
      <c r="S15" s="6"/>
    </row>
    <row r="16" spans="1:19" ht="3.75" customHeight="1">
      <c r="A16" s="6"/>
      <c r="B16" s="4"/>
      <c r="S16" s="6"/>
    </row>
    <row r="17" spans="2:19" ht="12.75">
      <c r="B17" s="7"/>
      <c r="C17" s="9" t="s">
        <v>6</v>
      </c>
      <c r="S17" s="6"/>
    </row>
    <row r="18" spans="2:19" ht="12.75">
      <c r="B18" s="7"/>
      <c r="C18" s="9" t="s">
        <v>7</v>
      </c>
      <c r="S18" s="6"/>
    </row>
    <row r="19" spans="2:19" ht="7.5" customHeight="1">
      <c r="B19" s="7"/>
      <c r="S19" s="6"/>
    </row>
    <row r="20" spans="2:19" ht="3.75" customHeight="1">
      <c r="B20" s="7"/>
      <c r="C20" s="10"/>
      <c r="D20" s="10"/>
      <c r="E20" s="10"/>
      <c r="F20" s="10"/>
      <c r="G20" s="10"/>
      <c r="H20" s="10"/>
      <c r="I20" s="10"/>
      <c r="J20" s="10"/>
      <c r="L20" s="10"/>
      <c r="M20" s="10"/>
      <c r="N20" s="10"/>
      <c r="O20" s="10"/>
      <c r="P20" s="10"/>
      <c r="Q20" s="10"/>
      <c r="R20" s="10"/>
      <c r="S20" s="11"/>
    </row>
    <row r="21" spans="2:19" ht="11.25" customHeight="1">
      <c r="B21" s="7"/>
      <c r="C21" s="55" t="s">
        <v>8</v>
      </c>
      <c r="D21" s="55"/>
      <c r="E21" s="55"/>
      <c r="F21" s="55"/>
      <c r="G21" s="55"/>
      <c r="H21" s="55"/>
      <c r="I21" s="55"/>
      <c r="J21" s="55"/>
      <c r="L21" s="12" t="s">
        <v>9</v>
      </c>
      <c r="M21" s="12"/>
      <c r="N21" s="10"/>
      <c r="O21" s="10"/>
      <c r="P21" s="10"/>
      <c r="Q21" s="10"/>
      <c r="R21" s="10"/>
      <c r="S21" s="11"/>
    </row>
    <row r="22" spans="2:19" ht="3.75" customHeight="1">
      <c r="B22" s="7"/>
      <c r="C22" s="10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  <c r="Q22" s="10"/>
      <c r="R22" s="10"/>
      <c r="S22" s="11"/>
    </row>
    <row r="23" spans="2:19" ht="12.75">
      <c r="B23" s="7"/>
      <c r="C23" s="55" t="s">
        <v>10</v>
      </c>
      <c r="D23" s="55"/>
      <c r="E23" s="55"/>
      <c r="F23" s="55"/>
      <c r="G23" s="55"/>
      <c r="H23" s="55"/>
      <c r="I23" s="13"/>
      <c r="J23" s="14" t="s">
        <v>11</v>
      </c>
      <c r="L23" s="55" t="s">
        <v>12</v>
      </c>
      <c r="M23" s="55"/>
      <c r="N23" s="55"/>
      <c r="O23" s="55"/>
      <c r="P23" s="55"/>
      <c r="Q23" s="55"/>
      <c r="R23" s="13"/>
      <c r="S23" s="15" t="s">
        <v>11</v>
      </c>
    </row>
    <row r="24" spans="2:19" ht="3.75" customHeight="1">
      <c r="B24" s="7"/>
      <c r="C24" s="10"/>
      <c r="D24" s="10"/>
      <c r="E24" s="10"/>
      <c r="F24" s="10"/>
      <c r="G24" s="10"/>
      <c r="H24" s="10"/>
      <c r="I24" s="12"/>
      <c r="J24" s="16"/>
      <c r="L24" s="10"/>
      <c r="M24" s="10"/>
      <c r="N24" s="10"/>
      <c r="O24" s="10"/>
      <c r="P24" s="10"/>
      <c r="Q24" s="10"/>
      <c r="R24" s="12"/>
      <c r="S24" s="17"/>
    </row>
    <row r="25" spans="2:19" ht="12.75">
      <c r="B25" s="7"/>
      <c r="C25" s="55" t="s">
        <v>13</v>
      </c>
      <c r="D25" s="55"/>
      <c r="E25" s="55"/>
      <c r="F25" s="55"/>
      <c r="G25" s="55"/>
      <c r="H25" s="55"/>
      <c r="I25" s="13"/>
      <c r="J25" s="14" t="s">
        <v>11</v>
      </c>
      <c r="L25" s="55" t="s">
        <v>14</v>
      </c>
      <c r="M25" s="55"/>
      <c r="N25" s="55"/>
      <c r="O25" s="55"/>
      <c r="P25" s="55"/>
      <c r="Q25" s="55"/>
      <c r="R25" s="13"/>
      <c r="S25" s="37" t="s">
        <v>11</v>
      </c>
    </row>
    <row r="26" spans="2:19" ht="3.75" customHeight="1">
      <c r="B26" s="7"/>
      <c r="C26" s="10"/>
      <c r="D26" s="10"/>
      <c r="E26" s="10"/>
      <c r="F26" s="10"/>
      <c r="G26" s="10"/>
      <c r="H26" s="10"/>
      <c r="I26" s="12"/>
      <c r="J26" s="16"/>
      <c r="L26" s="10"/>
      <c r="M26" s="10"/>
      <c r="N26" s="10"/>
      <c r="O26" s="10"/>
      <c r="P26" s="10"/>
      <c r="Q26" s="10"/>
      <c r="R26" s="10"/>
      <c r="S26" s="11"/>
    </row>
    <row r="27" spans="2:20" ht="12.75">
      <c r="B27" s="7"/>
      <c r="C27" s="55" t="s">
        <v>14</v>
      </c>
      <c r="D27" s="55"/>
      <c r="E27" s="55"/>
      <c r="F27" s="55"/>
      <c r="G27" s="55"/>
      <c r="H27" s="55"/>
      <c r="I27" s="13"/>
      <c r="J27" s="14" t="s">
        <v>11</v>
      </c>
      <c r="L27" s="12" t="s">
        <v>15</v>
      </c>
      <c r="M27" s="10"/>
      <c r="N27" s="10"/>
      <c r="O27" s="10"/>
      <c r="P27" s="10"/>
      <c r="Q27" s="10"/>
      <c r="R27" s="10"/>
      <c r="S27" s="39"/>
      <c r="T27" s="5"/>
    </row>
    <row r="28" spans="2:19" ht="3.75" customHeight="1">
      <c r="B28" s="7"/>
      <c r="C28" s="10"/>
      <c r="D28" s="10"/>
      <c r="E28" s="10"/>
      <c r="F28" s="10"/>
      <c r="G28" s="10"/>
      <c r="H28" s="10"/>
      <c r="I28" s="10"/>
      <c r="J28" s="10"/>
      <c r="L28" s="10"/>
      <c r="M28" s="10"/>
      <c r="N28" s="10"/>
      <c r="O28" s="10"/>
      <c r="P28" s="10"/>
      <c r="Q28" s="10"/>
      <c r="R28" s="10"/>
      <c r="S28" s="11"/>
    </row>
    <row r="29" spans="2:19" ht="5.2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</row>
    <row r="30" ht="11.25" customHeight="1"/>
    <row r="31" spans="2:19" ht="3.75" customHeigh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2:19" ht="12.75">
      <c r="B32" s="21" t="s">
        <v>16</v>
      </c>
      <c r="J32" s="56" t="s">
        <v>36</v>
      </c>
      <c r="K32" s="56"/>
      <c r="L32" s="56"/>
      <c r="M32" s="56"/>
      <c r="N32" s="56"/>
      <c r="O32" s="56"/>
      <c r="P32" s="56"/>
      <c r="Q32" s="56"/>
      <c r="R32" s="56"/>
      <c r="S32" s="6"/>
    </row>
    <row r="33" spans="2:19" ht="3.75" customHeight="1">
      <c r="B33" s="21"/>
      <c r="J33" s="22"/>
      <c r="K33" s="23"/>
      <c r="S33" s="6"/>
    </row>
    <row r="34" spans="1:19" ht="12.75" customHeight="1">
      <c r="A34" s="6"/>
      <c r="B34" s="24" t="s">
        <v>17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S34" s="6"/>
    </row>
    <row r="35" spans="1:19" ht="12.75" customHeight="1">
      <c r="A35" s="6"/>
      <c r="B35" s="25" t="s">
        <v>48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S35" s="6"/>
    </row>
    <row r="36" spans="1:19" ht="3.75" customHeight="1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S36" s="6"/>
    </row>
    <row r="37" spans="2:30" ht="12.75">
      <c r="B37" s="7"/>
      <c r="C37" s="44" t="s">
        <v>39</v>
      </c>
      <c r="D37" s="27"/>
      <c r="E37" s="27"/>
      <c r="F37" s="27"/>
      <c r="G37" s="27"/>
      <c r="H37" s="27"/>
      <c r="S37" s="6"/>
      <c r="AA37" s="53"/>
      <c r="AB37" s="53"/>
      <c r="AC37" s="53"/>
      <c r="AD37" s="53"/>
    </row>
    <row r="38" spans="1:19" ht="3.75" customHeight="1">
      <c r="A38" s="5"/>
      <c r="B38" s="4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S38" s="6"/>
    </row>
    <row r="39" spans="1:19" ht="12.75" customHeight="1">
      <c r="A39" s="5"/>
      <c r="B39" s="45"/>
      <c r="C39" s="25"/>
      <c r="D39" s="25"/>
      <c r="E39" s="25"/>
      <c r="F39" s="54" t="s">
        <v>37</v>
      </c>
      <c r="G39" s="54"/>
      <c r="H39" s="54"/>
      <c r="I39" s="54"/>
      <c r="J39" s="42" t="str">
        <f>IF(I23&gt;3500,"&gt;","=&lt;")</f>
        <v>=&lt;</v>
      </c>
      <c r="K39" s="29">
        <v>3500</v>
      </c>
      <c r="L39" s="30" t="s">
        <v>11</v>
      </c>
      <c r="M39" s="45"/>
      <c r="S39" s="6"/>
    </row>
    <row r="40" spans="1:19" ht="12.75">
      <c r="A40" s="5"/>
      <c r="B40" s="45"/>
      <c r="C40" s="25"/>
      <c r="D40" s="25"/>
      <c r="E40" s="25"/>
      <c r="M40" s="45"/>
      <c r="N40" s="29" t="s">
        <v>20</v>
      </c>
      <c r="O40" s="53" t="str">
        <f>IF(I23&gt;3500,"PAS CATEGORIE B",IF(R23&gt;750,"Voir 2 autres conditions","DISPENSE de Permis E"))</f>
        <v>DISPENSE de Permis E</v>
      </c>
      <c r="P40" s="53"/>
      <c r="Q40" s="53"/>
      <c r="R40" s="53"/>
      <c r="S40" s="6"/>
    </row>
    <row r="41" spans="1:19" ht="3.75" customHeight="1">
      <c r="A41" s="5"/>
      <c r="B41" s="4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45"/>
      <c r="N41" s="25"/>
      <c r="O41" s="25"/>
      <c r="P41" s="25"/>
      <c r="Q41" s="25"/>
      <c r="S41" s="6"/>
    </row>
    <row r="42" spans="1:19" ht="12.75" customHeight="1">
      <c r="A42" s="5"/>
      <c r="B42" s="45"/>
      <c r="C42" s="25"/>
      <c r="D42" s="25"/>
      <c r="E42" s="25"/>
      <c r="F42" s="54" t="s">
        <v>23</v>
      </c>
      <c r="G42" s="54"/>
      <c r="H42" s="54"/>
      <c r="I42" s="54"/>
      <c r="J42" s="42" t="str">
        <f>IF(R23&gt;750,"&gt;","=&lt;")</f>
        <v>=&lt;</v>
      </c>
      <c r="K42" s="29">
        <v>750</v>
      </c>
      <c r="L42" s="30" t="s">
        <v>11</v>
      </c>
      <c r="M42" s="45"/>
      <c r="N42" s="29"/>
      <c r="O42" s="53"/>
      <c r="P42" s="53"/>
      <c r="Q42" s="53"/>
      <c r="R42" s="53"/>
      <c r="S42" s="6"/>
    </row>
    <row r="43" spans="1:19" ht="3.75" customHeight="1">
      <c r="A43" s="5"/>
      <c r="B43" s="4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S43" s="6"/>
    </row>
    <row r="44" spans="2:30" ht="12.75">
      <c r="B44" s="7"/>
      <c r="C44" s="43" t="s">
        <v>38</v>
      </c>
      <c r="D44" s="27"/>
      <c r="E44" s="27"/>
      <c r="F44" s="27"/>
      <c r="G44" s="27"/>
      <c r="H44" s="27"/>
      <c r="S44" s="6"/>
      <c r="AA44" s="53"/>
      <c r="AB44" s="53"/>
      <c r="AC44" s="53"/>
      <c r="AD44" s="53"/>
    </row>
    <row r="45" spans="2:19" ht="3.75" customHeight="1">
      <c r="B45" s="7"/>
      <c r="S45" s="6"/>
    </row>
    <row r="46" spans="2:19" ht="12.75">
      <c r="B46" s="7"/>
      <c r="E46" s="28" t="s">
        <v>18</v>
      </c>
      <c r="F46" s="57" t="s">
        <v>19</v>
      </c>
      <c r="G46" s="57"/>
      <c r="H46" s="57"/>
      <c r="I46" s="29">
        <f>I23+R23</f>
        <v>0</v>
      </c>
      <c r="J46" s="42" t="str">
        <f>IF(I46&gt;3500,"&gt;","=&lt;")</f>
        <v>=&lt;</v>
      </c>
      <c r="K46" s="29">
        <v>3500</v>
      </c>
      <c r="L46" s="30" t="s">
        <v>11</v>
      </c>
      <c r="N46" s="29" t="s">
        <v>20</v>
      </c>
      <c r="O46" s="53" t="str">
        <f>IF(O40&lt;&gt;"Voir 2 autres conditions","NEANT",IF(I46&gt;3500,"Permis E OBLIGATOIRE","DISPENSE de Permis E"))</f>
        <v>NEANT</v>
      </c>
      <c r="P46" s="53"/>
      <c r="Q46" s="53"/>
      <c r="R46" s="53"/>
      <c r="S46" s="6"/>
    </row>
    <row r="47" spans="2:19" ht="3.75" customHeight="1">
      <c r="B47" s="7"/>
      <c r="S47" s="6"/>
    </row>
    <row r="48" spans="2:19" ht="12.75">
      <c r="B48" s="7"/>
      <c r="C48" s="26" t="s">
        <v>21</v>
      </c>
      <c r="S48" s="6"/>
    </row>
    <row r="49" spans="2:19" ht="3.75" customHeight="1">
      <c r="B49" s="7"/>
      <c r="S49" s="6"/>
    </row>
    <row r="50" spans="1:19" ht="12.75">
      <c r="A50" s="31"/>
      <c r="B50" s="7"/>
      <c r="E50" s="28" t="s">
        <v>18</v>
      </c>
      <c r="F50" s="57" t="s">
        <v>22</v>
      </c>
      <c r="G50" s="57"/>
      <c r="H50" s="57"/>
      <c r="I50" s="57"/>
      <c r="J50" s="32" t="str">
        <f>IF(R23&gt;I27,"&lt;","&gt;=")</f>
        <v>&gt;=</v>
      </c>
      <c r="K50" s="29" t="s">
        <v>23</v>
      </c>
      <c r="N50" s="29" t="s">
        <v>20</v>
      </c>
      <c r="O50" s="53" t="str">
        <f>IF(O40&lt;&gt;"Voir 2 autres conditions","NEANT",IF(R23&gt;I27,"Permis E OBLIGATOIRE","DISPENSE de Permis E"))</f>
        <v>NEANT</v>
      </c>
      <c r="P50" s="53"/>
      <c r="Q50" s="53"/>
      <c r="R50" s="53"/>
      <c r="S50" s="6"/>
    </row>
    <row r="51" spans="1:19" ht="3.75" customHeight="1">
      <c r="A51" s="31"/>
      <c r="B51" s="7"/>
      <c r="S51" s="6"/>
    </row>
    <row r="52" spans="2:19" ht="12.75">
      <c r="B52" s="7"/>
      <c r="C52" s="5"/>
      <c r="D52" s="5"/>
      <c r="E52" s="5"/>
      <c r="F52" s="5"/>
      <c r="G52" s="5"/>
      <c r="H52" s="5"/>
      <c r="I52" s="5"/>
      <c r="J52" s="58" t="s">
        <v>24</v>
      </c>
      <c r="K52" s="58"/>
      <c r="L52" s="58"/>
      <c r="M52" s="58"/>
      <c r="N52" s="58"/>
      <c r="O52" s="59" t="str">
        <f>IF(O40="PAS CATEGORIE B","PAS CATEGORIE B",IF(O46="Permis E OBLIGATOIRE","Permis E OBLIGATOIRE",IF(O50="Permis E OBLIGATOIRE","Permis E OBLIGATOIRE","DISPENSE de Permis E")))</f>
        <v>DISPENSE de Permis E</v>
      </c>
      <c r="P52" s="59"/>
      <c r="Q52" s="59"/>
      <c r="R52" s="59"/>
      <c r="S52" s="6"/>
    </row>
    <row r="53" spans="2:19" ht="3.75" customHeight="1">
      <c r="B53" s="18"/>
      <c r="C53" s="19"/>
      <c r="D53" s="19"/>
      <c r="E53" s="19"/>
      <c r="F53" s="19"/>
      <c r="G53" s="19"/>
      <c r="H53" s="19"/>
      <c r="I53" s="19"/>
      <c r="J53" s="46"/>
      <c r="K53" s="47"/>
      <c r="L53" s="48"/>
      <c r="M53" s="48"/>
      <c r="N53" s="48"/>
      <c r="O53" s="49"/>
      <c r="P53" s="49"/>
      <c r="Q53" s="49"/>
      <c r="R53" s="49"/>
      <c r="S53" s="20"/>
    </row>
    <row r="54" spans="2:19" ht="12" customHeight="1">
      <c r="B54" s="19"/>
      <c r="C54" s="19"/>
      <c r="D54" s="19"/>
      <c r="E54" s="19"/>
      <c r="F54" s="19"/>
      <c r="G54" s="19"/>
      <c r="H54" s="19"/>
      <c r="I54" s="19"/>
      <c r="J54" s="46"/>
      <c r="K54" s="47"/>
      <c r="L54" s="48"/>
      <c r="M54" s="48"/>
      <c r="N54" s="48"/>
      <c r="O54" s="49"/>
      <c r="P54" s="49"/>
      <c r="Q54" s="49"/>
      <c r="R54" s="49"/>
      <c r="S54" s="19"/>
    </row>
    <row r="55" spans="2:19" ht="3.75" customHeight="1">
      <c r="B55" s="7"/>
      <c r="C55" s="5"/>
      <c r="D55" s="5"/>
      <c r="E55" s="5"/>
      <c r="F55" s="5"/>
      <c r="G55" s="5"/>
      <c r="H55" s="5"/>
      <c r="I55" s="5"/>
      <c r="J55" s="33"/>
      <c r="K55" s="5"/>
      <c r="L55" s="5"/>
      <c r="M55" s="5"/>
      <c r="N55" s="5"/>
      <c r="O55" s="5"/>
      <c r="P55" s="5"/>
      <c r="Q55" s="5"/>
      <c r="R55" s="5"/>
      <c r="S55" s="6"/>
    </row>
    <row r="56" spans="2:19" ht="12.75" customHeight="1">
      <c r="B56" s="21" t="s">
        <v>46</v>
      </c>
      <c r="K56" s="56" t="s">
        <v>25</v>
      </c>
      <c r="L56" s="56"/>
      <c r="M56" s="56"/>
      <c r="N56" s="56"/>
      <c r="O56" s="56"/>
      <c r="P56" s="56"/>
      <c r="Q56" s="56"/>
      <c r="R56" s="56"/>
      <c r="S56" s="6"/>
    </row>
    <row r="57" spans="2:19" ht="3.75" customHeight="1">
      <c r="B57" s="21"/>
      <c r="K57" s="41"/>
      <c r="L57" s="41"/>
      <c r="M57" s="41"/>
      <c r="N57" s="41"/>
      <c r="O57" s="41"/>
      <c r="P57" s="41"/>
      <c r="Q57" s="41"/>
      <c r="R57" s="41"/>
      <c r="S57" s="6"/>
    </row>
    <row r="58" spans="2:19" ht="12.75" customHeight="1">
      <c r="B58" s="66" t="s">
        <v>51</v>
      </c>
      <c r="K58" s="41"/>
      <c r="L58" s="41"/>
      <c r="M58" s="41"/>
      <c r="N58" s="41"/>
      <c r="O58" s="41"/>
      <c r="P58" s="41"/>
      <c r="Q58" s="41"/>
      <c r="R58" s="41"/>
      <c r="S58" s="6"/>
    </row>
    <row r="59" spans="2:20" ht="3.75" customHeight="1">
      <c r="B59" s="7"/>
      <c r="S59" s="6"/>
      <c r="T59" s="7"/>
    </row>
    <row r="60" spans="2:20" ht="12.75" customHeight="1">
      <c r="B60" s="64" t="s">
        <v>50</v>
      </c>
      <c r="S60" s="5"/>
      <c r="T60" s="5"/>
    </row>
    <row r="61" spans="2:20" ht="12.75" customHeight="1">
      <c r="B61" s="64" t="s">
        <v>49</v>
      </c>
      <c r="S61" s="5"/>
      <c r="T61" s="5"/>
    </row>
    <row r="62" spans="2:20" ht="3.75" customHeight="1">
      <c r="B62" s="65"/>
      <c r="S62" s="5"/>
      <c r="T62" s="5"/>
    </row>
    <row r="63" spans="1:20" ht="12.75" customHeight="1">
      <c r="A63" s="6"/>
      <c r="B63" s="25" t="s">
        <v>26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5"/>
      <c r="S63" s="38"/>
      <c r="T63" s="5"/>
    </row>
    <row r="64" spans="1:20" ht="12.75" customHeight="1">
      <c r="A64" s="6"/>
      <c r="B64" s="25" t="s">
        <v>35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5"/>
      <c r="S64" s="38"/>
      <c r="T64" s="5"/>
    </row>
    <row r="65" spans="1:20" ht="3.75" customHeight="1">
      <c r="A65" s="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5"/>
      <c r="S65" s="38"/>
      <c r="T65" s="5"/>
    </row>
    <row r="66" spans="2:19" ht="12.75" customHeight="1">
      <c r="B66" s="4" t="s">
        <v>27</v>
      </c>
      <c r="Q66" s="13"/>
      <c r="R66" s="30" t="s">
        <v>11</v>
      </c>
      <c r="S66" s="6"/>
    </row>
    <row r="67" spans="2:19" ht="3.75" customHeight="1">
      <c r="B67" s="7"/>
      <c r="Q67" s="29"/>
      <c r="R67" s="32"/>
      <c r="S67" s="6"/>
    </row>
    <row r="68" spans="2:19" ht="12.75">
      <c r="B68" s="4" t="s">
        <v>28</v>
      </c>
      <c r="Q68" s="13"/>
      <c r="R68" s="30" t="s">
        <v>11</v>
      </c>
      <c r="S68" s="6"/>
    </row>
    <row r="69" spans="1:19" ht="3.75" customHeight="1">
      <c r="A69" s="6"/>
      <c r="S69" s="6"/>
    </row>
    <row r="70" spans="1:19" ht="12.75">
      <c r="A70" s="6"/>
      <c r="C70" s="28" t="s">
        <v>18</v>
      </c>
      <c r="D70" s="60" t="s">
        <v>29</v>
      </c>
      <c r="E70" s="60"/>
      <c r="F70" s="60"/>
      <c r="G70" s="60"/>
      <c r="H70" s="63">
        <f>I27+Q66</f>
        <v>0</v>
      </c>
      <c r="I70" s="30" t="s">
        <v>11</v>
      </c>
      <c r="S70" s="6"/>
    </row>
    <row r="71" spans="1:20" ht="12.75">
      <c r="A71" s="6"/>
      <c r="C71" s="28" t="s">
        <v>18</v>
      </c>
      <c r="D71" s="60" t="s">
        <v>30</v>
      </c>
      <c r="E71" s="60"/>
      <c r="F71" s="60"/>
      <c r="G71" s="60"/>
      <c r="H71" s="63">
        <f>Q68+R25</f>
        <v>0</v>
      </c>
      <c r="I71" s="30" t="s">
        <v>11</v>
      </c>
      <c r="K71" s="58" t="s">
        <v>31</v>
      </c>
      <c r="L71" s="58"/>
      <c r="M71" s="58"/>
      <c r="N71" s="58"/>
      <c r="O71" s="59" t="str">
        <f>IF(H70+H71&lt;I25,"EST CORRECTE","N'EST PAS CORRECTE")</f>
        <v>N'EST PAS CORRECTE</v>
      </c>
      <c r="P71" s="59"/>
      <c r="Q71" s="59"/>
      <c r="R71" s="59"/>
      <c r="S71" s="38"/>
      <c r="T71" s="5"/>
    </row>
    <row r="72" spans="2:19" ht="3.75" customHeight="1">
      <c r="B72" s="7"/>
      <c r="S72" s="6"/>
    </row>
    <row r="73" spans="2:19" ht="12.75">
      <c r="B73" s="7"/>
      <c r="E73" s="28" t="s">
        <v>18</v>
      </c>
      <c r="F73" s="61" t="s">
        <v>52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34">
        <f>I25-H70</f>
        <v>0</v>
      </c>
      <c r="R73" s="30" t="s">
        <v>11</v>
      </c>
      <c r="S73" s="6"/>
    </row>
    <row r="74" spans="1:20" ht="12.75" customHeight="1">
      <c r="A74" s="6"/>
      <c r="S74" s="38"/>
      <c r="T74" s="5"/>
    </row>
    <row r="75" spans="1:20" ht="11.25" customHeight="1">
      <c r="A75" s="6"/>
      <c r="B75" s="26" t="s">
        <v>47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6" t="s">
        <v>32</v>
      </c>
      <c r="O75" s="56"/>
      <c r="P75" s="56"/>
      <c r="Q75" s="56"/>
      <c r="R75" s="56"/>
      <c r="S75" s="38"/>
      <c r="T75" s="5"/>
    </row>
    <row r="76" spans="1:20" ht="5.25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2" t="s">
        <v>33</v>
      </c>
      <c r="N76" s="62"/>
      <c r="O76" s="62"/>
      <c r="P76" s="62"/>
      <c r="Q76" s="62"/>
      <c r="R76" s="62"/>
      <c r="S76" s="38"/>
      <c r="T76" s="5"/>
    </row>
    <row r="77" spans="1:20" ht="13.5">
      <c r="A77" s="6"/>
      <c r="B77" s="35" t="s">
        <v>42</v>
      </c>
      <c r="M77" s="62"/>
      <c r="N77" s="62"/>
      <c r="O77" s="62"/>
      <c r="P77" s="62"/>
      <c r="Q77" s="62"/>
      <c r="R77" s="62"/>
      <c r="S77" s="38"/>
      <c r="T77" s="5"/>
    </row>
    <row r="78" spans="1:20" ht="3.75" customHeight="1">
      <c r="A78" s="6"/>
      <c r="B78" s="9"/>
      <c r="S78" s="38"/>
      <c r="T78" s="5"/>
    </row>
    <row r="79" spans="1:20" ht="12.75">
      <c r="A79" s="6"/>
      <c r="C79" s="51" t="s">
        <v>40</v>
      </c>
      <c r="S79" s="38"/>
      <c r="T79" s="5"/>
    </row>
    <row r="80" spans="1:20" ht="12.75">
      <c r="A80" s="6"/>
      <c r="C80" s="50" t="s">
        <v>45</v>
      </c>
      <c r="S80" s="38"/>
      <c r="T80" s="5"/>
    </row>
    <row r="81" spans="1:20" ht="12.75" customHeight="1">
      <c r="A81" s="6"/>
      <c r="C81" s="52" t="s">
        <v>41</v>
      </c>
      <c r="S81" s="38"/>
      <c r="T81" s="5"/>
    </row>
    <row r="82" spans="1:20" ht="3.75" customHeight="1">
      <c r="A82" s="6"/>
      <c r="S82" s="38"/>
      <c r="T82" s="5"/>
    </row>
    <row r="83" spans="1:20" ht="11.25" customHeight="1">
      <c r="A83" s="6"/>
      <c r="E83" s="28" t="s">
        <v>18</v>
      </c>
      <c r="G83" s="61" t="s">
        <v>53</v>
      </c>
      <c r="H83" s="61"/>
      <c r="I83" s="61"/>
      <c r="J83" s="61"/>
      <c r="K83" s="61"/>
      <c r="L83" s="61"/>
      <c r="M83" s="61"/>
      <c r="N83" s="61"/>
      <c r="O83" s="61"/>
      <c r="P83" s="61"/>
      <c r="Q83" s="34">
        <f>IF(R23&lt;3500,1.3*H70,"Néant")</f>
        <v>0</v>
      </c>
      <c r="R83" s="30" t="s">
        <v>11</v>
      </c>
      <c r="S83" s="38"/>
      <c r="T83" s="5"/>
    </row>
    <row r="84" spans="1:20" ht="7.5" customHeight="1">
      <c r="A84" s="6"/>
      <c r="S84" s="38"/>
      <c r="T84" s="5"/>
    </row>
    <row r="85" spans="1:20" ht="13.5">
      <c r="A85" s="6"/>
      <c r="B85" s="35" t="s">
        <v>43</v>
      </c>
      <c r="S85" s="38"/>
      <c r="T85" s="5"/>
    </row>
    <row r="86" spans="1:20" ht="3.75" customHeight="1">
      <c r="A86" s="6"/>
      <c r="S86" s="38"/>
      <c r="T86" s="5"/>
    </row>
    <row r="87" spans="1:20" ht="12.75">
      <c r="A87" s="6"/>
      <c r="C87" s="36" t="s">
        <v>34</v>
      </c>
      <c r="S87" s="38"/>
      <c r="T87" s="5"/>
    </row>
    <row r="88" spans="1:20" ht="12.75">
      <c r="A88" s="6"/>
      <c r="C88" s="52" t="s">
        <v>44</v>
      </c>
      <c r="S88" s="38"/>
      <c r="T88" s="5"/>
    </row>
    <row r="89" spans="1:20" ht="3.75" customHeight="1">
      <c r="A89" s="6"/>
      <c r="S89" s="38"/>
      <c r="T89" s="5"/>
    </row>
    <row r="90" spans="1:20" ht="12" customHeight="1">
      <c r="A90" s="6"/>
      <c r="E90" s="28" t="s">
        <v>18</v>
      </c>
      <c r="F90" s="61" t="s">
        <v>54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34">
        <f>1.3*H70</f>
        <v>0</v>
      </c>
      <c r="R90" s="30" t="s">
        <v>11</v>
      </c>
      <c r="S90" s="38"/>
      <c r="T90" s="5"/>
    </row>
    <row r="91" spans="1:20" ht="7.5" customHeight="1">
      <c r="A91" s="6"/>
      <c r="H91" s="30"/>
      <c r="S91" s="40"/>
      <c r="T91" s="5"/>
    </row>
    <row r="92" spans="2:19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</sheetData>
  <sheetProtection password="C6D3" sheet="1" objects="1" scenarios="1" selectLockedCells="1"/>
  <mergeCells count="29">
    <mergeCell ref="F73:P73"/>
    <mergeCell ref="G83:P83"/>
    <mergeCell ref="F90:P90"/>
    <mergeCell ref="N75:R75"/>
    <mergeCell ref="M76:R77"/>
    <mergeCell ref="K56:R56"/>
    <mergeCell ref="D70:G70"/>
    <mergeCell ref="D71:G71"/>
    <mergeCell ref="K71:N71"/>
    <mergeCell ref="O71:R71"/>
    <mergeCell ref="F50:I50"/>
    <mergeCell ref="O50:R50"/>
    <mergeCell ref="J52:N52"/>
    <mergeCell ref="O52:R52"/>
    <mergeCell ref="AA44:AD44"/>
    <mergeCell ref="O46:R46"/>
    <mergeCell ref="C21:J21"/>
    <mergeCell ref="C23:H23"/>
    <mergeCell ref="L23:Q23"/>
    <mergeCell ref="C25:H25"/>
    <mergeCell ref="L25:Q25"/>
    <mergeCell ref="C27:H27"/>
    <mergeCell ref="J32:R32"/>
    <mergeCell ref="F46:H46"/>
    <mergeCell ref="AA37:AD37"/>
    <mergeCell ref="F39:I39"/>
    <mergeCell ref="F42:I42"/>
    <mergeCell ref="O42:R42"/>
    <mergeCell ref="O40:R4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MarionR</dc:creator>
  <cp:keywords/>
  <dc:description/>
  <cp:lastModifiedBy>Marion</cp:lastModifiedBy>
  <cp:lastPrinted>2009-03-09T11:43:30Z</cp:lastPrinted>
  <dcterms:created xsi:type="dcterms:W3CDTF">2005-11-30T15:49:07Z</dcterms:created>
  <dcterms:modified xsi:type="dcterms:W3CDTF">2012-01-10T16:12:20Z</dcterms:modified>
  <cp:category/>
  <cp:version/>
  <cp:contentType/>
  <cp:contentStatus/>
  <cp:revision>1</cp:revision>
</cp:coreProperties>
</file>